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簡易版" sheetId="1" r:id="rId4"/>
    <sheet state="visible" name="詳細版" sheetId="2" r:id="rId5"/>
    <sheet state="visible" name="海外版" sheetId="3" r:id="rId6"/>
    <sheet state="visible" name="海外版-記入例" sheetId="4" r:id="rId7"/>
  </sheets>
  <definedNames/>
  <calcPr/>
</workbook>
</file>

<file path=xl/sharedStrings.xml><?xml version="1.0" encoding="utf-8"?>
<sst xmlns="http://schemas.openxmlformats.org/spreadsheetml/2006/main" count="451" uniqueCount="65">
  <si>
    <t xml:space="preserve">　</t>
  </si>
  <si>
    <t>①出発日</t>
  </si>
  <si>
    <t>時間</t>
  </si>
  <si>
    <t>②帰宅日</t>
  </si>
  <si>
    <t>旅行期間</t>
  </si>
  <si>
    <t>メモ</t>
  </si>
  <si>
    <t>・グーグルマイマップ</t>
  </si>
  <si>
    <t>https://www.google.co.jp/intl/ja/maps/about/mymaps/</t>
  </si>
  <si>
    <t>朝食</t>
  </si>
  <si>
    <t>出発</t>
  </si>
  <si>
    <t>昼食</t>
  </si>
  <si>
    <t>到着</t>
  </si>
  <si>
    <t>夕食</t>
  </si>
  <si>
    <t>宿泊</t>
  </si>
  <si>
    <t>【ホテル名】</t>
  </si>
  <si>
    <t>料金</t>
  </si>
  <si>
    <t>予算</t>
  </si>
  <si>
    <t>実費</t>
  </si>
  <si>
    <t>AAAホテル</t>
  </si>
  <si>
    <t>一日あたり</t>
  </si>
  <si>
    <t>小計</t>
  </si>
  <si>
    <t>③総額</t>
  </si>
  <si>
    <t>出発日</t>
  </si>
  <si>
    <t>円</t>
  </si>
  <si>
    <t>帰宅日</t>
  </si>
  <si>
    <t>今日</t>
  </si>
  <si>
    <t>何日目？</t>
  </si>
  <si>
    <t>食費</t>
  </si>
  <si>
    <t>観光</t>
  </si>
  <si>
    <t>交通費</t>
  </si>
  <si>
    <t>雑費</t>
  </si>
  <si>
    <t>総額</t>
  </si>
  <si>
    <t>差額</t>
  </si>
  <si>
    <t>航空券</t>
  </si>
  <si>
    <t>出国</t>
  </si>
  <si>
    <t>帰国</t>
  </si>
  <si>
    <t>現地</t>
  </si>
  <si>
    <t>・ホテル予約サイト</t>
  </si>
  <si>
    <t>https://www.agoda.com/</t>
  </si>
  <si>
    <t>・航空券予約サイト</t>
  </si>
  <si>
    <t>https://www.skyscanner.jp/</t>
  </si>
  <si>
    <t>グーグルマイマップ</t>
  </si>
  <si>
    <t>使い方</t>
  </si>
  <si>
    <t>現地の列に金額を入力すると</t>
  </si>
  <si>
    <t>現地通貨の日本円換算額が円の列に計算されます</t>
  </si>
  <si>
    <t>※為替レートはGoogleから自動取得されるので</t>
  </si>
  <si>
    <t xml:space="preserve">　金額は変動し続けちゃいます^^;</t>
  </si>
  <si>
    <t>現地通貨</t>
  </si>
  <si>
    <t>円換算</t>
  </si>
  <si>
    <t>MYR</t>
  </si>
  <si>
    <t>※通貨コードを記入</t>
  </si>
  <si>
    <t>チェックアウト</t>
  </si>
  <si>
    <t>タクシー移動</t>
  </si>
  <si>
    <t>搭乗手続き</t>
  </si>
  <si>
    <t>観光③</t>
  </si>
  <si>
    <t>お土産探し</t>
  </si>
  <si>
    <t>観光①</t>
  </si>
  <si>
    <t>観光②</t>
  </si>
  <si>
    <t>入国手続</t>
  </si>
  <si>
    <t>③現地通貨</t>
  </si>
  <si>
    <t>チェックイン</t>
  </si>
  <si>
    <t>↓</t>
  </si>
  <si>
    <t>④予算</t>
  </si>
  <si>
    <t>【ホテルA】</t>
  </si>
  <si>
    <t>【ホテルB】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</si>
</sst>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M/dd"/>
    <numFmt numFmtId="165" formatCode="&quot;¥&quot;#,##0"/>
    <numFmt numFmtId="166" formatCode="H:mm"/>
    <numFmt numFmtId="167" formatCode="#,##0;(#,##0)"/>
    <numFmt numFmtId="168" formatCode="[$¥-411]#,##0"/>
    <numFmt numFmtId="169" formatCode="[$$]#,##0.0"/>
    <numFmt numFmtId="170" formatCode="[$$]#,##0"/>
  </numFmts>
  <fonts count="26">
    <font>
      <sz val="10.0"/>
      <color rgb="FF000000"/>
      <name val="Arial"/>
      <scheme val="minor"/>
    </font>
    <font>
      <sz val="11.0"/>
      <color rgb="FF000000"/>
      <name val="Meiryo"/>
    </font>
    <font>
      <sz val="11.0"/>
      <color rgb="FFFFFFFF"/>
      <name val="Arial"/>
      <scheme val="minor"/>
    </font>
    <font/>
    <font>
      <color theme="1"/>
      <name val="Arial"/>
      <scheme val="minor"/>
    </font>
    <font>
      <sz val="11.0"/>
      <color theme="1"/>
      <name val="Arial"/>
      <scheme val="minor"/>
    </font>
    <font>
      <b/>
      <sz val="11.0"/>
      <color rgb="FF000000"/>
      <name val="Meiryo"/>
    </font>
    <font>
      <b/>
      <sz val="11.0"/>
      <color rgb="FFFFFFFF"/>
      <name val="Meiryo"/>
    </font>
    <font>
      <u/>
      <sz val="11.0"/>
      <color rgb="FF1155CC"/>
      <name val="Arial"/>
      <scheme val="minor"/>
    </font>
    <font>
      <u/>
      <sz val="11.0"/>
      <color rgb="FF0000FF"/>
    </font>
    <font>
      <sz val="11.0"/>
      <color theme="1"/>
      <name val="Meiryo"/>
    </font>
    <font>
      <u/>
      <sz val="11.0"/>
      <color theme="1"/>
      <name val="Arial"/>
      <scheme val="minor"/>
    </font>
    <font>
      <sz val="11.0"/>
      <color rgb="FF000000"/>
      <name val="Arial"/>
      <scheme val="minor"/>
    </font>
    <font>
      <b/>
      <color theme="1"/>
      <name val="Arial"/>
      <scheme val="minor"/>
    </font>
    <font>
      <b/>
      <sz val="11.0"/>
      <color theme="1"/>
      <name val="Arial"/>
      <scheme val="minor"/>
    </font>
    <font>
      <b/>
      <sz val="11.0"/>
      <color rgb="FFFFFFFF"/>
      <name val="Arial"/>
      <scheme val="minor"/>
    </font>
    <font>
      <sz val="11.0"/>
      <color rgb="FF666666"/>
      <name val="Arial"/>
      <scheme val="minor"/>
    </font>
    <font>
      <b/>
      <sz val="14.0"/>
      <color theme="1"/>
      <name val="Arial"/>
      <scheme val="minor"/>
    </font>
    <font>
      <b/>
      <sz val="11.0"/>
      <color theme="0"/>
      <name val="Arial"/>
      <scheme val="minor"/>
    </font>
    <font>
      <b/>
      <sz val="11.0"/>
      <color rgb="FF666666"/>
      <name val="Arial"/>
      <scheme val="minor"/>
    </font>
    <font>
      <sz val="11.0"/>
      <color theme="4"/>
      <name val="Arial"/>
      <scheme val="minor"/>
    </font>
    <font>
      <u/>
      <sz val="11.0"/>
      <color rgb="FF0000FF"/>
    </font>
    <font>
      <b/>
      <sz val="11.0"/>
      <color theme="1"/>
      <name val="Meiryo"/>
    </font>
    <font>
      <b/>
      <sz val="11.0"/>
      <color theme="5"/>
      <name val="Meiryo"/>
    </font>
    <font>
      <b/>
      <sz val="11.0"/>
      <color rgb="FF000000"/>
      <name val="Arial"/>
      <scheme val="minor"/>
    </font>
    <font>
      <sz val="11.0"/>
      <color rgb="FF4285F4"/>
      <name val="Arial"/>
      <scheme val="minor"/>
    </font>
  </fonts>
  <fills count="2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FFFF00"/>
        <bgColor rgb="FFFFFF00"/>
      </patternFill>
    </fill>
    <fill>
      <patternFill patternType="solid">
        <fgColor rgb="FF434343"/>
        <bgColor rgb="FF43434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00FF"/>
        <bgColor rgb="FFFF00FF"/>
      </patternFill>
    </fill>
    <fill>
      <patternFill patternType="solid">
        <fgColor theme="5"/>
        <bgColor theme="5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A4C2F4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theme="4"/>
        <bgColor theme="4"/>
      </patternFill>
    </fill>
  </fills>
  <borders count="14">
    <border/>
    <border>
      <left style="thin">
        <color rgb="FF000000"/>
      </left>
    </border>
    <border>
      <right style="thin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center" wrapText="0"/>
    </xf>
    <xf borderId="0" fillId="2" fontId="2" numFmtId="0" xfId="0" applyAlignment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0" fillId="0" fontId="4" numFmtId="0" xfId="0" applyAlignment="1" applyFont="1">
      <alignment vertical="center"/>
    </xf>
    <xf borderId="0" fillId="3" fontId="2" numFmtId="0" xfId="0" applyAlignment="1" applyFont="1">
      <alignment readingOrder="0"/>
    </xf>
    <xf borderId="0" fillId="4" fontId="5" numFmtId="14" xfId="0" applyAlignment="1" applyFill="1" applyFont="1" applyNumberFormat="1">
      <alignment readingOrder="0"/>
    </xf>
    <xf borderId="0" fillId="0" fontId="5" numFmtId="0" xfId="0" applyFont="1"/>
    <xf borderId="3" fillId="0" fontId="6" numFmtId="0" xfId="0" applyAlignment="1" applyBorder="1" applyFont="1">
      <alignment horizontal="center" readingOrder="0" shrinkToFit="0" vertical="center" wrapText="0"/>
    </xf>
    <xf borderId="3" fillId="5" fontId="7" numFmtId="164" xfId="0" applyAlignment="1" applyBorder="1" applyFill="1" applyFont="1" applyNumberFormat="1">
      <alignment horizontal="center" readingOrder="0" shrinkToFit="0" vertical="center" wrapText="0"/>
    </xf>
    <xf borderId="4" fillId="5" fontId="7" numFmtId="165" xfId="0" applyAlignment="1" applyBorder="1" applyFont="1" applyNumberFormat="1">
      <alignment horizontal="center" readingOrder="0" shrinkToFit="0" vertical="center" wrapText="0"/>
    </xf>
    <xf borderId="5" fillId="5" fontId="7" numFmtId="164" xfId="0" applyAlignment="1" applyBorder="1" applyFont="1" applyNumberFormat="1">
      <alignment horizontal="center" readingOrder="0" shrinkToFit="0" vertical="center" wrapText="0"/>
    </xf>
    <xf borderId="6" fillId="5" fontId="7" numFmtId="165" xfId="0" applyAlignment="1" applyBorder="1" applyFont="1" applyNumberFormat="1">
      <alignment horizontal="center" readingOrder="0" shrinkToFit="0" vertical="center" wrapText="0"/>
    </xf>
    <xf borderId="7" fillId="5" fontId="7" numFmtId="164" xfId="0" applyAlignment="1" applyBorder="1" applyFont="1" applyNumberFormat="1">
      <alignment horizontal="center" readingOrder="0" shrinkToFit="0" vertical="center" wrapText="0"/>
    </xf>
    <xf borderId="3" fillId="5" fontId="7" numFmtId="165" xfId="0" applyAlignment="1" applyBorder="1" applyFont="1" applyNumberFormat="1">
      <alignment horizontal="center" readingOrder="0" shrinkToFit="0" vertical="center" wrapText="0"/>
    </xf>
    <xf borderId="3" fillId="6" fontId="1" numFmtId="166" xfId="0" applyAlignment="1" applyBorder="1" applyFill="1" applyFont="1" applyNumberFormat="1">
      <alignment readingOrder="0" shrinkToFit="0" vertical="center" wrapText="0"/>
    </xf>
    <xf borderId="3" fillId="6" fontId="5" numFmtId="0" xfId="0" applyAlignment="1" applyBorder="1" applyFont="1">
      <alignment readingOrder="0" vertical="center"/>
    </xf>
    <xf borderId="4" fillId="6" fontId="5" numFmtId="167" xfId="0" applyAlignment="1" applyBorder="1" applyFont="1" applyNumberFormat="1">
      <alignment readingOrder="0" vertical="center"/>
    </xf>
    <xf borderId="5" fillId="6" fontId="5" numFmtId="0" xfId="0" applyAlignment="1" applyBorder="1" applyFont="1">
      <alignment readingOrder="0" vertical="center"/>
    </xf>
    <xf borderId="6" fillId="6" fontId="5" numFmtId="167" xfId="0" applyAlignment="1" applyBorder="1" applyFont="1" applyNumberFormat="1">
      <alignment readingOrder="0" vertical="center"/>
    </xf>
    <xf borderId="7" fillId="6" fontId="5" numFmtId="0" xfId="0" applyAlignment="1" applyBorder="1" applyFont="1">
      <alignment readingOrder="0" vertical="center"/>
    </xf>
    <xf borderId="3" fillId="6" fontId="5" numFmtId="167" xfId="0" applyAlignment="1" applyBorder="1" applyFont="1" applyNumberFormat="1">
      <alignment readingOrder="0" vertical="center"/>
    </xf>
    <xf borderId="0" fillId="7" fontId="5" numFmtId="3" xfId="0" applyAlignment="1" applyFill="1" applyFont="1" applyNumberFormat="1">
      <alignment readingOrder="0"/>
    </xf>
    <xf borderId="0" fillId="0" fontId="8" numFmtId="0" xfId="0" applyAlignment="1" applyFont="1">
      <alignment readingOrder="0"/>
    </xf>
    <xf borderId="0" fillId="3" fontId="2" numFmtId="0" xfId="0" applyAlignment="1" applyFont="1">
      <alignment readingOrder="0" vertical="center"/>
    </xf>
    <xf borderId="0" fillId="0" fontId="5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9" numFmtId="0" xfId="0" applyAlignment="1" applyFont="1">
      <alignment readingOrder="0"/>
    </xf>
    <xf borderId="0" fillId="0" fontId="5" numFmtId="168" xfId="0" applyAlignment="1" applyFont="1" applyNumberFormat="1">
      <alignment readingOrder="0" vertical="center"/>
    </xf>
    <xf borderId="3" fillId="0" fontId="10" numFmtId="166" xfId="0" applyAlignment="1" applyBorder="1" applyFont="1" applyNumberFormat="1">
      <alignment readingOrder="0" shrinkToFit="0" vertical="center" wrapText="0"/>
    </xf>
    <xf borderId="3" fillId="0" fontId="5" numFmtId="0" xfId="0" applyAlignment="1" applyBorder="1" applyFont="1">
      <alignment readingOrder="0" vertical="center"/>
    </xf>
    <xf borderId="4" fillId="0" fontId="5" numFmtId="167" xfId="0" applyAlignment="1" applyBorder="1" applyFont="1" applyNumberFormat="1">
      <alignment readingOrder="0" vertical="center"/>
    </xf>
    <xf borderId="5" fillId="0" fontId="5" numFmtId="0" xfId="0" applyAlignment="1" applyBorder="1" applyFont="1">
      <alignment readingOrder="0" vertical="center"/>
    </xf>
    <xf borderId="6" fillId="0" fontId="5" numFmtId="167" xfId="0" applyAlignment="1" applyBorder="1" applyFont="1" applyNumberFormat="1">
      <alignment readingOrder="0" vertical="center"/>
    </xf>
    <xf borderId="7" fillId="0" fontId="5" numFmtId="0" xfId="0" applyAlignment="1" applyBorder="1" applyFont="1">
      <alignment readingOrder="0" vertical="center"/>
    </xf>
    <xf borderId="7" fillId="0" fontId="5" numFmtId="0" xfId="0" applyAlignment="1" applyBorder="1" applyFont="1">
      <alignment readingOrder="0" vertical="center"/>
    </xf>
    <xf borderId="3" fillId="0" fontId="5" numFmtId="167" xfId="0" applyAlignment="1" applyBorder="1" applyFont="1" applyNumberFormat="1">
      <alignment readingOrder="0" vertical="center"/>
    </xf>
    <xf borderId="5" fillId="8" fontId="5" numFmtId="0" xfId="0" applyAlignment="1" applyBorder="1" applyFill="1" applyFont="1">
      <alignment readingOrder="0" vertical="center"/>
    </xf>
    <xf borderId="7" fillId="8" fontId="5" numFmtId="0" xfId="0" applyAlignment="1" applyBorder="1" applyFont="1">
      <alignment readingOrder="0" vertical="center"/>
    </xf>
    <xf borderId="5" fillId="0" fontId="5" numFmtId="0" xfId="0" applyAlignment="1" applyBorder="1" applyFont="1">
      <alignment readingOrder="0" vertical="center"/>
    </xf>
    <xf borderId="3" fillId="9" fontId="5" numFmtId="0" xfId="0" applyAlignment="1" applyBorder="1" applyFill="1" applyFont="1">
      <alignment readingOrder="0" vertical="center"/>
    </xf>
    <xf borderId="5" fillId="0" fontId="11" numFmtId="0" xfId="0" applyAlignment="1" applyBorder="1" applyFont="1">
      <alignment readingOrder="0" vertical="center"/>
    </xf>
    <xf borderId="7" fillId="9" fontId="5" numFmtId="0" xfId="0" applyAlignment="1" applyBorder="1" applyFont="1">
      <alignment readingOrder="0" vertical="center"/>
    </xf>
    <xf borderId="3" fillId="0" fontId="5" numFmtId="0" xfId="0" applyAlignment="1" applyBorder="1" applyFont="1">
      <alignment readingOrder="0" vertical="center"/>
    </xf>
    <xf borderId="3" fillId="8" fontId="5" numFmtId="0" xfId="0" applyAlignment="1" applyBorder="1" applyFont="1">
      <alignment readingOrder="0" vertical="center"/>
    </xf>
    <xf borderId="0" fillId="10" fontId="1" numFmtId="0" xfId="0" applyAlignment="1" applyFill="1" applyFont="1">
      <alignment horizontal="center" readingOrder="0" shrinkToFit="0" vertical="center" wrapText="0"/>
    </xf>
    <xf borderId="0" fillId="10" fontId="12" numFmtId="167" xfId="0" applyAlignment="1" applyFont="1" applyNumberFormat="1">
      <alignment horizontal="left" readingOrder="0" vertical="center"/>
    </xf>
    <xf borderId="0" fillId="0" fontId="13" numFmtId="0" xfId="0" applyAlignment="1" applyFont="1">
      <alignment vertical="center"/>
    </xf>
    <xf borderId="8" fillId="7" fontId="5" numFmtId="0" xfId="0" applyAlignment="1" applyBorder="1" applyFont="1">
      <alignment horizontal="center" readingOrder="0"/>
    </xf>
    <xf borderId="8" fillId="11" fontId="5" numFmtId="0" xfId="0" applyAlignment="1" applyBorder="1" applyFill="1" applyFont="1">
      <alignment horizontal="center" readingOrder="0"/>
    </xf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12" fontId="14" numFmtId="167" xfId="0" applyAlignment="1" applyFill="1" applyFont="1" applyNumberFormat="1">
      <alignment readingOrder="0" vertical="center"/>
    </xf>
    <xf borderId="8" fillId="13" fontId="15" numFmtId="0" xfId="0" applyAlignment="1" applyBorder="1" applyFill="1" applyFont="1">
      <alignment horizontal="center" readingOrder="0" vertical="center"/>
    </xf>
    <xf borderId="8" fillId="0" fontId="16" numFmtId="3" xfId="0" applyAlignment="1" applyBorder="1" applyFont="1" applyNumberFormat="1">
      <alignment readingOrder="0" vertical="center"/>
    </xf>
    <xf borderId="8" fillId="0" fontId="17" numFmtId="3" xfId="0" applyBorder="1" applyFont="1" applyNumberFormat="1"/>
    <xf borderId="0" fillId="5" fontId="18" numFmtId="0" xfId="0" applyAlignment="1" applyFont="1">
      <alignment horizontal="center" readingOrder="0" vertical="center"/>
    </xf>
    <xf borderId="0" fillId="12" fontId="14" numFmtId="167" xfId="0" applyAlignment="1" applyFont="1" applyNumberFormat="1">
      <alignment vertical="center"/>
    </xf>
    <xf borderId="8" fillId="4" fontId="5" numFmtId="3" xfId="0" applyAlignment="1" applyBorder="1" applyFont="1" applyNumberFormat="1">
      <alignment readingOrder="0" vertical="center"/>
    </xf>
    <xf borderId="4" fillId="14" fontId="7" numFmtId="165" xfId="0" applyAlignment="1" applyBorder="1" applyFill="1" applyFont="1" applyNumberFormat="1">
      <alignment horizontal="center" readingOrder="0" shrinkToFit="0" vertical="center" wrapText="0"/>
    </xf>
    <xf borderId="6" fillId="14" fontId="7" numFmtId="165" xfId="0" applyAlignment="1" applyBorder="1" applyFont="1" applyNumberFormat="1">
      <alignment horizontal="center" readingOrder="0" shrinkToFit="0" vertical="center" wrapText="0"/>
    </xf>
    <xf borderId="3" fillId="14" fontId="7" numFmtId="165" xfId="0" applyAlignment="1" applyBorder="1" applyFont="1" applyNumberFormat="1">
      <alignment horizontal="center" readingOrder="0" shrinkToFit="0" vertical="center" wrapText="0"/>
    </xf>
    <xf borderId="0" fillId="7" fontId="5" numFmtId="14" xfId="0" applyFont="1" applyNumberFormat="1"/>
    <xf borderId="3" fillId="6" fontId="5" numFmtId="167" xfId="0" applyAlignment="1" applyBorder="1" applyFont="1" applyNumberFormat="1">
      <alignment vertical="center"/>
    </xf>
    <xf borderId="0" fillId="7" fontId="5" numFmtId="0" xfId="0" applyFont="1"/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169" xfId="0" applyFont="1" applyNumberFormat="1"/>
    <xf borderId="3" fillId="0" fontId="5" numFmtId="167" xfId="0" applyAlignment="1" applyBorder="1" applyFont="1" applyNumberFormat="1">
      <alignment vertical="center"/>
    </xf>
    <xf borderId="3" fillId="8" fontId="5" numFmtId="167" xfId="0" applyAlignment="1" applyBorder="1" applyFont="1" applyNumberFormat="1">
      <alignment readingOrder="0" vertical="center"/>
    </xf>
    <xf borderId="0" fillId="0" fontId="5" numFmtId="0" xfId="0" applyAlignment="1" applyFont="1">
      <alignment horizontal="center" readingOrder="0"/>
    </xf>
    <xf borderId="3" fillId="0" fontId="5" numFmtId="167" xfId="0" applyAlignment="1" applyBorder="1" applyFont="1" applyNumberFormat="1">
      <alignment readingOrder="0" vertical="center"/>
    </xf>
    <xf borderId="0" fillId="0" fontId="5" numFmtId="3" xfId="0" applyAlignment="1" applyFont="1" applyNumberFormat="1">
      <alignment readingOrder="0"/>
    </xf>
    <xf borderId="3" fillId="0" fontId="5" numFmtId="167" xfId="0" applyAlignment="1" applyBorder="1" applyFont="1" applyNumberFormat="1">
      <alignment vertical="center"/>
    </xf>
    <xf borderId="9" fillId="5" fontId="7" numFmtId="0" xfId="0" applyAlignment="1" applyBorder="1" applyFont="1">
      <alignment horizontal="center" readingOrder="0" shrinkToFit="0" vertical="center" wrapText="0"/>
    </xf>
    <xf borderId="10" fillId="0" fontId="3" numFmtId="0" xfId="0" applyBorder="1" applyFont="1"/>
    <xf borderId="8" fillId="8" fontId="5" numFmtId="0" xfId="0" applyAlignment="1" applyBorder="1" applyFont="1">
      <alignment horizontal="center" readingOrder="0" vertical="center"/>
    </xf>
    <xf borderId="8" fillId="4" fontId="5" numFmtId="167" xfId="0" applyAlignment="1" applyBorder="1" applyFont="1" applyNumberFormat="1">
      <alignment readingOrder="0" vertical="center"/>
    </xf>
    <xf borderId="8" fillId="7" fontId="5" numFmtId="167" xfId="0" applyAlignment="1" applyBorder="1" applyFont="1" applyNumberFormat="1">
      <alignment vertical="center"/>
    </xf>
    <xf borderId="8" fillId="15" fontId="12" numFmtId="0" xfId="0" applyAlignment="1" applyBorder="1" applyFill="1" applyFont="1">
      <alignment horizontal="center" readingOrder="0" vertical="center"/>
    </xf>
    <xf borderId="8" fillId="9" fontId="12" numFmtId="0" xfId="0" applyAlignment="1" applyBorder="1" applyFont="1">
      <alignment horizontal="center" readingOrder="0" vertical="center"/>
    </xf>
    <xf borderId="8" fillId="16" fontId="12" numFmtId="0" xfId="0" applyAlignment="1" applyBorder="1" applyFill="1" applyFont="1">
      <alignment horizontal="center" readingOrder="0" vertical="center"/>
    </xf>
    <xf borderId="11" fillId="17" fontId="12" numFmtId="0" xfId="0" applyAlignment="1" applyBorder="1" applyFill="1" applyFont="1">
      <alignment horizontal="center" readingOrder="0" vertical="center"/>
    </xf>
    <xf borderId="11" fillId="4" fontId="5" numFmtId="167" xfId="0" applyAlignment="1" applyBorder="1" applyFont="1" applyNumberFormat="1">
      <alignment readingOrder="0" vertical="center"/>
    </xf>
    <xf borderId="11" fillId="7" fontId="5" numFmtId="167" xfId="0" applyAlignment="1" applyBorder="1" applyFont="1" applyNumberFormat="1">
      <alignment vertical="center"/>
    </xf>
    <xf borderId="12" fillId="0" fontId="16" numFmtId="167" xfId="0" applyAlignment="1" applyBorder="1" applyFont="1" applyNumberFormat="1">
      <alignment vertical="center"/>
    </xf>
    <xf borderId="0" fillId="0" fontId="12" numFmtId="3" xfId="0" applyAlignment="1" applyFont="1" applyNumberFormat="1">
      <alignment readingOrder="0" vertical="center"/>
    </xf>
    <xf borderId="0" fillId="8" fontId="5" numFmtId="0" xfId="0" applyAlignment="1" applyFont="1">
      <alignment horizontal="center" readingOrder="0" vertical="center"/>
    </xf>
    <xf borderId="0" fillId="0" fontId="5" numFmtId="3" xfId="0" applyAlignment="1" applyFont="1" applyNumberFormat="1">
      <alignment horizontal="right" readingOrder="0" vertical="center"/>
    </xf>
    <xf borderId="8" fillId="0" fontId="16" numFmtId="167" xfId="0" applyAlignment="1" applyBorder="1" applyFont="1" applyNumberFormat="1">
      <alignment readingOrder="0" vertical="center"/>
    </xf>
    <xf borderId="0" fillId="15" fontId="12" numFmtId="0" xfId="0" applyAlignment="1" applyFont="1">
      <alignment horizontal="center" readingOrder="0" vertical="center"/>
    </xf>
    <xf borderId="0" fillId="9" fontId="12" numFmtId="0" xfId="0" applyAlignment="1" applyFont="1">
      <alignment horizontal="center" readingOrder="0" vertical="center"/>
    </xf>
    <xf borderId="0" fillId="16" fontId="12" numFmtId="0" xfId="0" applyAlignment="1" applyFont="1">
      <alignment horizontal="center" readingOrder="0" vertical="center"/>
    </xf>
    <xf borderId="0" fillId="4" fontId="5" numFmtId="3" xfId="0" applyAlignment="1" applyFont="1" applyNumberFormat="1">
      <alignment horizontal="right" readingOrder="0" vertical="center"/>
    </xf>
    <xf borderId="11" fillId="0" fontId="16" numFmtId="167" xfId="0" applyAlignment="1" applyBorder="1" applyFont="1" applyNumberFormat="1">
      <alignment readingOrder="0" vertical="center"/>
    </xf>
    <xf borderId="13" fillId="3" fontId="2" numFmtId="0" xfId="0" applyAlignment="1" applyBorder="1" applyFont="1">
      <alignment horizontal="center" readingOrder="0" vertical="center"/>
    </xf>
    <xf borderId="13" fillId="0" fontId="19" numFmtId="167" xfId="0" applyAlignment="1" applyBorder="1" applyFont="1" applyNumberFormat="1">
      <alignment vertical="center"/>
    </xf>
    <xf borderId="13" fillId="7" fontId="14" numFmtId="167" xfId="0" applyAlignment="1" applyBorder="1" applyFont="1" applyNumberFormat="1">
      <alignment vertical="center"/>
    </xf>
    <xf borderId="0" fillId="18" fontId="12" numFmtId="0" xfId="0" applyAlignment="1" applyFill="1" applyFont="1">
      <alignment horizontal="center" readingOrder="0" vertical="center"/>
    </xf>
    <xf borderId="0" fillId="18" fontId="5" numFmtId="167" xfId="0" applyAlignment="1" applyFont="1" applyNumberFormat="1">
      <alignment horizontal="left" readingOrder="0" vertical="center"/>
    </xf>
    <xf borderId="8" fillId="19" fontId="12" numFmtId="0" xfId="0" applyAlignment="1" applyBorder="1" applyFill="1" applyFont="1">
      <alignment horizontal="center" readingOrder="0" vertical="center"/>
    </xf>
    <xf borderId="8" fillId="7" fontId="5" numFmtId="167" xfId="0" applyAlignment="1" applyBorder="1" applyFont="1" applyNumberFormat="1">
      <alignment readingOrder="0" vertical="center"/>
    </xf>
    <xf borderId="8" fillId="0" fontId="19" numFmtId="167" xfId="0" applyAlignment="1" applyBorder="1" applyFont="1" applyNumberFormat="1">
      <alignment vertical="center"/>
    </xf>
    <xf borderId="8" fillId="7" fontId="14" numFmtId="167" xfId="0" applyAlignment="1" applyBorder="1" applyFont="1" applyNumberFormat="1">
      <alignment vertical="center"/>
    </xf>
    <xf borderId="4" fillId="20" fontId="7" numFmtId="3" xfId="0" applyAlignment="1" applyBorder="1" applyFill="1" applyFont="1" applyNumberFormat="1">
      <alignment horizontal="center" readingOrder="0" shrinkToFit="0" vertical="center" wrapText="0"/>
    </xf>
    <xf borderId="6" fillId="20" fontId="7" numFmtId="3" xfId="0" applyAlignment="1" applyBorder="1" applyFont="1" applyNumberFormat="1">
      <alignment horizontal="center" readingOrder="0" shrinkToFit="0" vertical="center" wrapText="0"/>
    </xf>
    <xf borderId="3" fillId="20" fontId="7" numFmtId="3" xfId="0" applyAlignment="1" applyBorder="1" applyFont="1" applyNumberFormat="1">
      <alignment horizontal="center" readingOrder="0" shrinkToFit="0" vertical="center" wrapText="0"/>
    </xf>
    <xf borderId="4" fillId="6" fontId="20" numFmtId="3" xfId="0" applyAlignment="1" applyBorder="1" applyFont="1" applyNumberFormat="1">
      <alignment readingOrder="0" vertical="center"/>
    </xf>
    <xf borderId="6" fillId="6" fontId="20" numFmtId="3" xfId="0" applyAlignment="1" applyBorder="1" applyFont="1" applyNumberFormat="1">
      <alignment readingOrder="0" vertical="center"/>
    </xf>
    <xf borderId="3" fillId="6" fontId="12" numFmtId="3" xfId="0" applyAlignment="1" applyBorder="1" applyFont="1" applyNumberFormat="1">
      <alignment readingOrder="0" vertical="center"/>
    </xf>
    <xf borderId="0" fillId="0" fontId="5" numFmtId="170" xfId="0" applyAlignment="1" applyFont="1" applyNumberFormat="1">
      <alignment readingOrder="0"/>
    </xf>
    <xf borderId="0" fillId="0" fontId="21" numFmtId="0" xfId="0" applyAlignment="1" applyFont="1">
      <alignment readingOrder="0"/>
    </xf>
    <xf borderId="4" fillId="21" fontId="20" numFmtId="3" xfId="0" applyAlignment="1" applyBorder="1" applyFill="1" applyFont="1" applyNumberFormat="1">
      <alignment readingOrder="0" vertical="center"/>
    </xf>
    <xf borderId="6" fillId="21" fontId="20" numFmtId="3" xfId="0" applyAlignment="1" applyBorder="1" applyFont="1" applyNumberFormat="1">
      <alignment readingOrder="0" vertical="center"/>
    </xf>
    <xf borderId="3" fillId="21" fontId="20" numFmtId="3" xfId="0" applyAlignment="1" applyBorder="1" applyFont="1" applyNumberFormat="1">
      <alignment readingOrder="0" vertical="center"/>
    </xf>
    <xf borderId="0" fillId="0" fontId="4" numFmtId="0" xfId="0" applyAlignment="1" applyFont="1">
      <alignment readingOrder="0"/>
    </xf>
    <xf borderId="0" fillId="22" fontId="2" numFmtId="0" xfId="0" applyAlignment="1" applyFill="1" applyFont="1">
      <alignment horizontal="center" readingOrder="0" vertical="center"/>
    </xf>
    <xf borderId="0" fillId="14" fontId="2" numFmtId="0" xfId="0" applyAlignment="1" applyFont="1">
      <alignment horizontal="center" readingOrder="0" vertical="center"/>
    </xf>
    <xf borderId="0" fillId="4" fontId="22" numFmtId="165" xfId="0" applyAlignment="1" applyFont="1" applyNumberFormat="1">
      <alignment horizontal="center" readingOrder="0" shrinkToFit="0" vertical="center" wrapText="0"/>
    </xf>
    <xf borderId="0" fillId="0" fontId="23" numFmtId="4" xfId="0" applyAlignment="1" applyFont="1" applyNumberFormat="1">
      <alignment horizontal="center" readingOrder="0" shrinkToFit="0" vertical="center" wrapText="0"/>
    </xf>
    <xf borderId="0" fillId="12" fontId="24" numFmtId="3" xfId="0" applyAlignment="1" applyFont="1" applyNumberFormat="1">
      <alignment readingOrder="0" vertical="center"/>
    </xf>
    <xf borderId="3" fillId="6" fontId="20" numFmtId="3" xfId="0" applyAlignment="1" applyBorder="1" applyFont="1" applyNumberFormat="1">
      <alignment readingOrder="0" vertical="center"/>
    </xf>
    <xf borderId="5" fillId="7" fontId="5" numFmtId="0" xfId="0" applyAlignment="1" applyBorder="1" applyFont="1">
      <alignment readingOrder="0" vertical="center"/>
    </xf>
    <xf borderId="5" fillId="9" fontId="5" numFmtId="0" xfId="0" applyAlignment="1" applyBorder="1" applyFont="1">
      <alignment readingOrder="0" vertical="center"/>
    </xf>
    <xf borderId="3" fillId="9" fontId="5" numFmtId="167" xfId="0" applyAlignment="1" applyBorder="1" applyFont="1" applyNumberFormat="1">
      <alignment readingOrder="0" vertical="center"/>
    </xf>
    <xf borderId="7" fillId="7" fontId="5" numFmtId="0" xfId="0" applyAlignment="1" applyBorder="1" applyFont="1">
      <alignment readingOrder="0" vertical="center"/>
    </xf>
    <xf borderId="3" fillId="7" fontId="5" numFmtId="0" xfId="0" applyAlignment="1" applyBorder="1" applyFont="1">
      <alignment readingOrder="0" vertical="center"/>
    </xf>
    <xf borderId="5" fillId="15" fontId="5" numFmtId="0" xfId="0" applyAlignment="1" applyBorder="1" applyFont="1">
      <alignment readingOrder="0" vertical="center"/>
    </xf>
    <xf borderId="3" fillId="15" fontId="5" numFmtId="167" xfId="0" applyAlignment="1" applyBorder="1" applyFont="1" applyNumberFormat="1">
      <alignment readingOrder="0" vertical="center"/>
    </xf>
    <xf borderId="7" fillId="15" fontId="5" numFmtId="0" xfId="0" applyAlignment="1" applyBorder="1" applyFont="1">
      <alignment readingOrder="0" vertical="center"/>
    </xf>
    <xf borderId="4" fillId="21" fontId="25" numFmtId="3" xfId="0" applyAlignment="1" applyBorder="1" applyFont="1" applyNumberFormat="1">
      <alignment readingOrder="0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  <tableStyles count="4">
    <tableStyle count="2" pivot="0" name="簡易版-style">
      <tableStyleElement dxfId="1" type="firstRowStripe"/>
      <tableStyleElement dxfId="2" type="secondRowStripe"/>
    </tableStyle>
    <tableStyle count="2" pivot="0" name="詳細版-style">
      <tableStyleElement dxfId="1" type="firstRowStripe"/>
      <tableStyleElement dxfId="2" type="secondRowStripe"/>
    </tableStyle>
    <tableStyle count="2" pivot="0" name="海外版-style">
      <tableStyleElement dxfId="1" type="firstRowStripe"/>
      <tableStyleElement dxfId="2" type="secondRowStripe"/>
    </tableStyle>
    <tableStyle count="2" pivot="0" name="海外版-記入例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1:K36" displayName="Table_1" id="1">
  <tableColumns count="1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</tableColumns>
  <tableStyleInfo name="簡易版-style" showColumnStripes="0" showFirstColumn="1" showLastColumn="1" showRowStripes="1"/>
</table>
</file>

<file path=xl/tables/table2.xml><?xml version="1.0" encoding="utf-8"?>
<table xmlns="http://schemas.openxmlformats.org/spreadsheetml/2006/main" headerRowCount="0" ref="A11:P36" displayName="Table_2" id="2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詳細版-style" showColumnStripes="0" showFirstColumn="1" showLastColumn="1" showRowStripes="1"/>
</table>
</file>

<file path=xl/tables/table3.xml><?xml version="1.0" encoding="utf-8"?>
<table xmlns="http://schemas.openxmlformats.org/spreadsheetml/2006/main" headerRowCount="0" ref="A11:U36" displayName="Table_3" id="3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海外版-style" showColumnStripes="0" showFirstColumn="1" showLastColumn="1" showRowStripes="1"/>
</table>
</file>

<file path=xl/tables/table4.xml><?xml version="1.0" encoding="utf-8"?>
<table xmlns="http://schemas.openxmlformats.org/spreadsheetml/2006/main" headerRowCount="0" ref="A11:U36" displayName="Table_4" id="4">
  <tableColumns count="2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</tableColumns>
  <tableStyleInfo name="海外版-記入例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ogle.co.jp/intl/ja/maps/about/mymaps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goda.com/" TargetMode="External"/><Relationship Id="rId2" Type="http://schemas.openxmlformats.org/officeDocument/2006/relationships/hyperlink" Target="https://www.skyscanner.jp/" TargetMode="External"/><Relationship Id="rId3" Type="http://schemas.openxmlformats.org/officeDocument/2006/relationships/hyperlink" Target="https://www.google.co.jp/intl/ja/maps/about/mymaps/" TargetMode="External"/><Relationship Id="rId4" Type="http://schemas.openxmlformats.org/officeDocument/2006/relationships/hyperlink" Target="https://www.daiwa-am.co.jp/guide/term/ta/tsuuka_1.html" TargetMode="External"/><Relationship Id="rId5" Type="http://schemas.openxmlformats.org/officeDocument/2006/relationships/drawing" Target="../drawings/drawing3.xml"/><Relationship Id="rId7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goda.com/" TargetMode="External"/><Relationship Id="rId2" Type="http://schemas.openxmlformats.org/officeDocument/2006/relationships/hyperlink" Target="https://www.skyscanner.jp/" TargetMode="External"/><Relationship Id="rId3" Type="http://schemas.openxmlformats.org/officeDocument/2006/relationships/hyperlink" Target="https://www.google.co.jp/intl/ja/maps/about/mymaps/" TargetMode="External"/><Relationship Id="rId4" Type="http://schemas.openxmlformats.org/officeDocument/2006/relationships/hyperlink" Target="https://www.daiwa-am.co.jp/guide/term/ta/tsuuka_1.html" TargetMode="External"/><Relationship Id="rId5" Type="http://schemas.openxmlformats.org/officeDocument/2006/relationships/drawing" Target="../drawings/drawing4.xml"/><Relationship Id="rId7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16.0"/>
    <col customWidth="1" min="3" max="3" width="7.63"/>
    <col customWidth="1" min="4" max="4" width="20.88"/>
    <col customWidth="1" min="5" max="5" width="6.63"/>
    <col customWidth="1" min="6" max="6" width="19.25"/>
    <col customWidth="1" min="7" max="7" width="6.63"/>
    <col customWidth="1" min="8" max="8" width="20.88"/>
    <col customWidth="1" min="9" max="9" width="6.63"/>
    <col customWidth="1" min="10" max="10" width="18.38"/>
    <col customWidth="1" min="11" max="11" width="7.5"/>
    <col customWidth="1" min="12" max="12" width="3.0"/>
    <col customWidth="1" min="13" max="13" width="12.38"/>
    <col customWidth="1" min="14" max="15" width="10.13"/>
  </cols>
  <sheetData>
    <row r="1">
      <c r="A1" s="1" t="s">
        <v>0</v>
      </c>
      <c r="B1" s="2">
        <v>1.0</v>
      </c>
      <c r="D1" s="3">
        <f t="shared" ref="D1:D2" si="1">B1+1</f>
        <v>2</v>
      </c>
      <c r="E1" s="4"/>
      <c r="F1" s="2">
        <f t="shared" ref="F1:F2" si="2">D1+1</f>
        <v>3</v>
      </c>
      <c r="H1" s="3">
        <f t="shared" ref="H1:H2" si="3">F1+1</f>
        <v>4</v>
      </c>
      <c r="I1" s="4"/>
      <c r="J1" s="2">
        <f t="shared" ref="J1:J2" si="4">H1+1</f>
        <v>5</v>
      </c>
      <c r="L1" s="5"/>
      <c r="M1" s="6" t="s">
        <v>1</v>
      </c>
      <c r="N1" s="7">
        <v>44805.0</v>
      </c>
      <c r="O1" s="8"/>
    </row>
    <row r="2">
      <c r="A2" s="9" t="s">
        <v>2</v>
      </c>
      <c r="B2" s="10">
        <f>N1</f>
        <v>44805</v>
      </c>
      <c r="C2" s="11" t="str">
        <f>TEXT(B2,"ddd")</f>
        <v>木</v>
      </c>
      <c r="D2" s="12">
        <f t="shared" si="1"/>
        <v>44806</v>
      </c>
      <c r="E2" s="13" t="str">
        <f>TEXT(D2,"ddd")</f>
        <v>金</v>
      </c>
      <c r="F2" s="14">
        <f t="shared" si="2"/>
        <v>44807</v>
      </c>
      <c r="G2" s="11" t="str">
        <f>TEXT(F2,"ddd")</f>
        <v>土</v>
      </c>
      <c r="H2" s="12">
        <f t="shared" si="3"/>
        <v>44808</v>
      </c>
      <c r="I2" s="13" t="str">
        <f>TEXT(H2,"ddd")</f>
        <v>日</v>
      </c>
      <c r="J2" s="14">
        <f t="shared" si="4"/>
        <v>44809</v>
      </c>
      <c r="K2" s="15" t="str">
        <f>TEXT(J2,"ddd")</f>
        <v>月</v>
      </c>
      <c r="L2" s="5"/>
      <c r="M2" s="6" t="s">
        <v>3</v>
      </c>
      <c r="N2" s="7">
        <v>44809.0</v>
      </c>
      <c r="O2" s="8"/>
    </row>
    <row r="3">
      <c r="A3" s="16">
        <v>0.0</v>
      </c>
      <c r="B3" s="17"/>
      <c r="C3" s="18">
        <v>0.0</v>
      </c>
      <c r="D3" s="19"/>
      <c r="E3" s="20">
        <v>0.0</v>
      </c>
      <c r="F3" s="21"/>
      <c r="G3" s="18">
        <v>0.0</v>
      </c>
      <c r="H3" s="19"/>
      <c r="I3" s="20">
        <v>0.0</v>
      </c>
      <c r="J3" s="21"/>
      <c r="K3" s="22">
        <v>0.0</v>
      </c>
      <c r="L3" s="5"/>
      <c r="M3" s="6" t="s">
        <v>4</v>
      </c>
      <c r="N3" s="23">
        <f>N2-N1+1</f>
        <v>5</v>
      </c>
      <c r="O3" s="8"/>
    </row>
    <row r="4">
      <c r="A4" s="16">
        <v>0.041666666666666664</v>
      </c>
      <c r="B4" s="17"/>
      <c r="C4" s="18">
        <v>0.0</v>
      </c>
      <c r="D4" s="19"/>
      <c r="E4" s="20">
        <v>0.0</v>
      </c>
      <c r="F4" s="21"/>
      <c r="G4" s="18">
        <v>0.0</v>
      </c>
      <c r="H4" s="19"/>
      <c r="I4" s="20">
        <v>0.0</v>
      </c>
      <c r="J4" s="21"/>
      <c r="K4" s="22">
        <v>0.0</v>
      </c>
      <c r="L4" s="5"/>
      <c r="M4" s="8"/>
      <c r="N4" s="24"/>
      <c r="O4" s="8"/>
    </row>
    <row r="5">
      <c r="A5" s="16">
        <v>0.08333333333333333</v>
      </c>
      <c r="B5" s="17"/>
      <c r="C5" s="18">
        <v>0.0</v>
      </c>
      <c r="D5" s="19"/>
      <c r="E5" s="20">
        <v>0.0</v>
      </c>
      <c r="F5" s="21"/>
      <c r="G5" s="18">
        <v>0.0</v>
      </c>
      <c r="H5" s="19"/>
      <c r="I5" s="20">
        <v>0.0</v>
      </c>
      <c r="J5" s="21"/>
      <c r="K5" s="22">
        <v>0.0</v>
      </c>
      <c r="L5" s="5"/>
      <c r="M5" s="25" t="s">
        <v>5</v>
      </c>
      <c r="N5" s="8"/>
      <c r="O5" s="8"/>
    </row>
    <row r="6">
      <c r="A6" s="16">
        <v>0.125</v>
      </c>
      <c r="B6" s="17"/>
      <c r="C6" s="18">
        <v>0.0</v>
      </c>
      <c r="D6" s="19"/>
      <c r="E6" s="20">
        <v>0.0</v>
      </c>
      <c r="F6" s="21"/>
      <c r="G6" s="18">
        <v>0.0</v>
      </c>
      <c r="H6" s="19"/>
      <c r="I6" s="20">
        <v>0.0</v>
      </c>
      <c r="J6" s="21"/>
      <c r="K6" s="22">
        <v>0.0</v>
      </c>
      <c r="L6" s="5"/>
      <c r="M6" s="26" t="s">
        <v>6</v>
      </c>
      <c r="N6" s="27"/>
      <c r="O6" s="8"/>
    </row>
    <row r="7">
      <c r="A7" s="16">
        <v>0.16666666666666666</v>
      </c>
      <c r="B7" s="17"/>
      <c r="C7" s="18">
        <v>0.0</v>
      </c>
      <c r="D7" s="19"/>
      <c r="E7" s="20">
        <v>0.0</v>
      </c>
      <c r="F7" s="21"/>
      <c r="G7" s="18">
        <v>0.0</v>
      </c>
      <c r="H7" s="19"/>
      <c r="I7" s="20">
        <v>0.0</v>
      </c>
      <c r="J7" s="21"/>
      <c r="K7" s="22">
        <v>0.0</v>
      </c>
      <c r="L7" s="5"/>
      <c r="M7" s="28" t="s">
        <v>7</v>
      </c>
      <c r="N7" s="8"/>
      <c r="O7" s="8"/>
    </row>
    <row r="8">
      <c r="A8" s="16">
        <v>0.20833333333333334</v>
      </c>
      <c r="B8" s="17"/>
      <c r="C8" s="18">
        <v>0.0</v>
      </c>
      <c r="D8" s="19"/>
      <c r="E8" s="20">
        <v>0.0</v>
      </c>
      <c r="F8" s="21"/>
      <c r="G8" s="18">
        <v>0.0</v>
      </c>
      <c r="H8" s="19"/>
      <c r="I8" s="20">
        <v>0.0</v>
      </c>
      <c r="J8" s="21"/>
      <c r="K8" s="22">
        <v>0.0</v>
      </c>
      <c r="L8" s="5"/>
      <c r="M8" s="8"/>
      <c r="N8" s="8"/>
      <c r="O8" s="8"/>
    </row>
    <row r="9">
      <c r="A9" s="16">
        <v>0.25</v>
      </c>
      <c r="B9" s="17"/>
      <c r="C9" s="18">
        <v>0.0</v>
      </c>
      <c r="D9" s="19"/>
      <c r="E9" s="20">
        <v>0.0</v>
      </c>
      <c r="F9" s="21"/>
      <c r="G9" s="18">
        <v>0.0</v>
      </c>
      <c r="H9" s="19"/>
      <c r="I9" s="20">
        <v>0.0</v>
      </c>
      <c r="J9" s="21"/>
      <c r="K9" s="22">
        <v>0.0</v>
      </c>
      <c r="L9" s="5"/>
      <c r="M9" s="8"/>
      <c r="N9" s="8"/>
      <c r="O9" s="8"/>
    </row>
    <row r="10">
      <c r="A10" s="16">
        <v>0.2916666666666667</v>
      </c>
      <c r="B10" s="17"/>
      <c r="C10" s="18">
        <v>0.0</v>
      </c>
      <c r="D10" s="19"/>
      <c r="E10" s="20">
        <v>0.0</v>
      </c>
      <c r="F10" s="21"/>
      <c r="G10" s="18">
        <v>0.0</v>
      </c>
      <c r="H10" s="19"/>
      <c r="I10" s="20">
        <v>0.0</v>
      </c>
      <c r="J10" s="21"/>
      <c r="K10" s="22">
        <v>0.0</v>
      </c>
      <c r="L10" s="5"/>
      <c r="M10" s="8"/>
      <c r="N10" s="29"/>
      <c r="O10" s="29"/>
    </row>
    <row r="11">
      <c r="A11" s="30">
        <v>0.3333333333333333</v>
      </c>
      <c r="B11" s="31"/>
      <c r="C11" s="32">
        <v>0.0</v>
      </c>
      <c r="D11" s="33"/>
      <c r="E11" s="34">
        <v>0.0</v>
      </c>
      <c r="F11" s="35"/>
      <c r="G11" s="32">
        <v>0.0</v>
      </c>
      <c r="H11" s="33"/>
      <c r="I11" s="34">
        <v>0.0</v>
      </c>
      <c r="J11" s="36"/>
      <c r="K11" s="37">
        <v>0.0</v>
      </c>
      <c r="L11" s="5"/>
      <c r="N11" s="8"/>
      <c r="O11" s="8"/>
    </row>
    <row r="12">
      <c r="A12" s="30">
        <v>0.3541666666666667</v>
      </c>
      <c r="B12" s="31"/>
      <c r="C12" s="32">
        <v>0.0</v>
      </c>
      <c r="D12" s="38" t="s">
        <v>8</v>
      </c>
      <c r="E12" s="34">
        <v>0.0</v>
      </c>
      <c r="F12" s="39" t="s">
        <v>8</v>
      </c>
      <c r="G12" s="32">
        <v>0.0</v>
      </c>
      <c r="H12" s="38" t="s">
        <v>8</v>
      </c>
      <c r="I12" s="34">
        <v>0.0</v>
      </c>
      <c r="J12" s="39" t="s">
        <v>8</v>
      </c>
      <c r="K12" s="37">
        <v>0.0</v>
      </c>
      <c r="L12" s="5"/>
      <c r="N12" s="8"/>
      <c r="O12" s="8"/>
    </row>
    <row r="13">
      <c r="A13" s="30">
        <v>0.375</v>
      </c>
      <c r="B13" s="31"/>
      <c r="C13" s="32">
        <v>0.0</v>
      </c>
      <c r="D13" s="38"/>
      <c r="E13" s="34">
        <v>0.0</v>
      </c>
      <c r="F13" s="39"/>
      <c r="G13" s="32">
        <v>0.0</v>
      </c>
      <c r="H13" s="38"/>
      <c r="I13" s="34">
        <v>0.0</v>
      </c>
      <c r="J13" s="39"/>
      <c r="K13" s="37">
        <v>0.0</v>
      </c>
      <c r="L13" s="5"/>
      <c r="N13" s="8"/>
      <c r="O13" s="8"/>
    </row>
    <row r="14">
      <c r="A14" s="30">
        <v>0.3958333333333333</v>
      </c>
      <c r="B14" s="31"/>
      <c r="C14" s="32">
        <v>0.0</v>
      </c>
      <c r="D14" s="33"/>
      <c r="E14" s="34">
        <v>0.0</v>
      </c>
      <c r="F14" s="35"/>
      <c r="G14" s="32">
        <v>0.0</v>
      </c>
      <c r="H14" s="33"/>
      <c r="I14" s="34">
        <v>0.0</v>
      </c>
      <c r="J14" s="36"/>
      <c r="K14" s="37">
        <v>0.0</v>
      </c>
      <c r="L14" s="5"/>
      <c r="M14" s="8"/>
      <c r="N14" s="8"/>
      <c r="O14" s="8"/>
    </row>
    <row r="15">
      <c r="A15" s="30">
        <v>0.4166666666666667</v>
      </c>
      <c r="B15" s="31"/>
      <c r="C15" s="32">
        <v>0.0</v>
      </c>
      <c r="D15" s="33"/>
      <c r="E15" s="34">
        <v>0.0</v>
      </c>
      <c r="F15" s="35"/>
      <c r="G15" s="32">
        <v>0.0</v>
      </c>
      <c r="H15" s="40"/>
      <c r="I15" s="34">
        <v>0.0</v>
      </c>
      <c r="J15" s="35"/>
      <c r="K15" s="37">
        <v>0.0</v>
      </c>
      <c r="L15" s="5"/>
      <c r="M15" s="8"/>
      <c r="N15" s="8"/>
      <c r="O15" s="8"/>
    </row>
    <row r="16">
      <c r="A16" s="30">
        <v>0.4375</v>
      </c>
      <c r="B16" s="31"/>
      <c r="C16" s="32">
        <v>0.0</v>
      </c>
      <c r="D16" s="40"/>
      <c r="E16" s="34">
        <v>0.0</v>
      </c>
      <c r="F16" s="36"/>
      <c r="G16" s="32">
        <v>0.0</v>
      </c>
      <c r="H16" s="40"/>
      <c r="I16" s="34">
        <v>0.0</v>
      </c>
      <c r="J16" s="35"/>
      <c r="K16" s="37">
        <v>0.0</v>
      </c>
      <c r="L16" s="5"/>
      <c r="M16" s="8"/>
      <c r="N16" s="8"/>
      <c r="O16" s="8"/>
    </row>
    <row r="17">
      <c r="A17" s="30">
        <v>0.4583333333333333</v>
      </c>
      <c r="B17" s="31"/>
      <c r="C17" s="32">
        <v>0.0</v>
      </c>
      <c r="D17" s="40"/>
      <c r="E17" s="34">
        <v>0.0</v>
      </c>
      <c r="F17" s="36"/>
      <c r="G17" s="32">
        <v>0.0</v>
      </c>
      <c r="H17" s="40"/>
      <c r="I17" s="34">
        <v>0.0</v>
      </c>
      <c r="J17" s="36"/>
      <c r="K17" s="37">
        <v>0.0</v>
      </c>
      <c r="L17" s="5"/>
      <c r="M17" s="8"/>
      <c r="N17" s="8"/>
      <c r="O17" s="8"/>
    </row>
    <row r="18">
      <c r="A18" s="30">
        <v>0.4791666666666667</v>
      </c>
      <c r="B18" s="31"/>
      <c r="C18" s="32">
        <v>0.0</v>
      </c>
      <c r="D18" s="40"/>
      <c r="E18" s="34">
        <v>0.0</v>
      </c>
      <c r="F18" s="36"/>
      <c r="G18" s="32">
        <v>0.0</v>
      </c>
      <c r="H18" s="40"/>
      <c r="I18" s="34">
        <v>0.0</v>
      </c>
      <c r="J18" s="36"/>
      <c r="K18" s="37">
        <v>0.0</v>
      </c>
      <c r="L18" s="5"/>
      <c r="M18" s="8"/>
      <c r="N18" s="8"/>
      <c r="O18" s="8"/>
    </row>
    <row r="19">
      <c r="A19" s="30">
        <v>0.5</v>
      </c>
      <c r="B19" s="31"/>
      <c r="C19" s="32">
        <v>0.0</v>
      </c>
      <c r="D19" s="40"/>
      <c r="E19" s="34">
        <v>0.0</v>
      </c>
      <c r="F19" s="36"/>
      <c r="G19" s="32">
        <v>0.0</v>
      </c>
      <c r="H19" s="40"/>
      <c r="I19" s="34">
        <v>0.0</v>
      </c>
      <c r="J19" s="36"/>
      <c r="K19" s="37">
        <v>0.0</v>
      </c>
      <c r="L19" s="5"/>
      <c r="M19" s="8"/>
      <c r="N19" s="8"/>
      <c r="O19" s="8"/>
    </row>
    <row r="20">
      <c r="A20" s="30">
        <v>0.5208333333333334</v>
      </c>
      <c r="B20" s="41" t="s">
        <v>9</v>
      </c>
      <c r="C20" s="32">
        <v>0.0</v>
      </c>
      <c r="D20" s="38" t="s">
        <v>10</v>
      </c>
      <c r="E20" s="34">
        <v>0.0</v>
      </c>
      <c r="F20" s="39" t="s">
        <v>10</v>
      </c>
      <c r="G20" s="32">
        <v>0.0</v>
      </c>
      <c r="H20" s="38" t="s">
        <v>10</v>
      </c>
      <c r="I20" s="34">
        <v>0.0</v>
      </c>
      <c r="J20" s="39" t="s">
        <v>10</v>
      </c>
      <c r="K20" s="37">
        <v>0.0</v>
      </c>
      <c r="L20" s="5"/>
      <c r="M20" s="8"/>
      <c r="N20" s="8"/>
      <c r="O20" s="8"/>
    </row>
    <row r="21">
      <c r="A21" s="30">
        <v>0.5416666666666666</v>
      </c>
      <c r="B21" s="41"/>
      <c r="C21" s="32">
        <v>0.0</v>
      </c>
      <c r="D21" s="38"/>
      <c r="E21" s="34">
        <v>0.0</v>
      </c>
      <c r="F21" s="39"/>
      <c r="G21" s="32">
        <v>0.0</v>
      </c>
      <c r="H21" s="38"/>
      <c r="I21" s="34">
        <v>0.0</v>
      </c>
      <c r="J21" s="39"/>
      <c r="K21" s="37">
        <v>0.0</v>
      </c>
      <c r="L21" s="5"/>
      <c r="M21" s="8"/>
      <c r="N21" s="8"/>
      <c r="O21" s="8"/>
    </row>
    <row r="22">
      <c r="A22" s="30">
        <v>0.5625</v>
      </c>
      <c r="B22" s="41"/>
      <c r="C22" s="32">
        <v>0.0</v>
      </c>
      <c r="D22" s="40"/>
      <c r="E22" s="34">
        <v>0.0</v>
      </c>
      <c r="F22" s="36"/>
      <c r="G22" s="32">
        <v>0.0</v>
      </c>
      <c r="H22" s="40"/>
      <c r="I22" s="34">
        <v>0.0</v>
      </c>
      <c r="J22" s="36"/>
      <c r="K22" s="37">
        <v>0.0</v>
      </c>
      <c r="L22" s="5"/>
      <c r="M22" s="8"/>
      <c r="N22" s="8"/>
      <c r="O22" s="8"/>
    </row>
    <row r="23">
      <c r="A23" s="30">
        <v>0.5833333333333334</v>
      </c>
      <c r="B23" s="41"/>
      <c r="C23" s="32">
        <v>0.0</v>
      </c>
      <c r="D23" s="42"/>
      <c r="E23" s="34">
        <v>0.0</v>
      </c>
      <c r="F23" s="36"/>
      <c r="G23" s="32">
        <v>0.0</v>
      </c>
      <c r="H23" s="40"/>
      <c r="I23" s="34">
        <v>0.0</v>
      </c>
      <c r="J23" s="36"/>
      <c r="K23" s="37">
        <v>0.0</v>
      </c>
      <c r="L23" s="5"/>
      <c r="M23" s="8"/>
      <c r="N23" s="8"/>
      <c r="O23" s="8"/>
    </row>
    <row r="24">
      <c r="A24" s="30">
        <v>0.6041666666666666</v>
      </c>
      <c r="B24" s="41"/>
      <c r="C24" s="32">
        <v>0.0</v>
      </c>
      <c r="D24" s="40"/>
      <c r="E24" s="34">
        <v>0.0</v>
      </c>
      <c r="F24" s="36"/>
      <c r="G24" s="32">
        <v>0.0</v>
      </c>
      <c r="H24" s="33"/>
      <c r="I24" s="34">
        <v>0.0</v>
      </c>
      <c r="J24" s="35"/>
      <c r="K24" s="37">
        <v>0.0</v>
      </c>
      <c r="L24" s="5"/>
      <c r="M24" s="8"/>
      <c r="N24" s="8"/>
      <c r="O24" s="8"/>
    </row>
    <row r="25">
      <c r="A25" s="30">
        <v>0.625</v>
      </c>
      <c r="B25" s="41"/>
      <c r="C25" s="32">
        <v>0.0</v>
      </c>
      <c r="D25" s="40"/>
      <c r="E25" s="34">
        <v>0.0</v>
      </c>
      <c r="F25" s="36"/>
      <c r="G25" s="32">
        <v>0.0</v>
      </c>
      <c r="H25" s="40"/>
      <c r="I25" s="34">
        <v>0.0</v>
      </c>
      <c r="J25" s="35"/>
      <c r="K25" s="37">
        <v>0.0</v>
      </c>
      <c r="L25" s="5"/>
      <c r="M25" s="8"/>
      <c r="N25" s="8"/>
      <c r="O25" s="8"/>
    </row>
    <row r="26">
      <c r="A26" s="30">
        <v>0.6458333333333334</v>
      </c>
      <c r="B26" s="41"/>
      <c r="C26" s="32">
        <v>0.0</v>
      </c>
      <c r="D26" s="40"/>
      <c r="E26" s="34">
        <v>0.0</v>
      </c>
      <c r="F26" s="36"/>
      <c r="G26" s="32">
        <v>0.0</v>
      </c>
      <c r="H26" s="40"/>
      <c r="I26" s="34">
        <v>0.0</v>
      </c>
      <c r="J26" s="43" t="s">
        <v>9</v>
      </c>
      <c r="K26" s="37">
        <v>0.0</v>
      </c>
      <c r="L26" s="5"/>
      <c r="M26" s="8"/>
      <c r="N26" s="8"/>
      <c r="O26" s="8"/>
    </row>
    <row r="27">
      <c r="A27" s="30">
        <v>0.6666666666666666</v>
      </c>
      <c r="B27" s="41" t="s">
        <v>11</v>
      </c>
      <c r="C27" s="32">
        <v>0.0</v>
      </c>
      <c r="D27" s="40"/>
      <c r="E27" s="34">
        <v>0.0</v>
      </c>
      <c r="F27" s="36"/>
      <c r="G27" s="32">
        <v>0.0</v>
      </c>
      <c r="H27" s="40"/>
      <c r="I27" s="34">
        <v>0.0</v>
      </c>
      <c r="J27" s="43"/>
      <c r="K27" s="37">
        <v>0.0</v>
      </c>
      <c r="L27" s="5"/>
      <c r="M27" s="8"/>
      <c r="N27" s="8"/>
      <c r="O27" s="8"/>
    </row>
    <row r="28">
      <c r="A28" s="30">
        <v>0.6875</v>
      </c>
      <c r="B28" s="44"/>
      <c r="C28" s="32">
        <v>0.0</v>
      </c>
      <c r="D28" s="40"/>
      <c r="E28" s="34">
        <v>0.0</v>
      </c>
      <c r="F28" s="36"/>
      <c r="G28" s="32">
        <v>0.0</v>
      </c>
      <c r="H28" s="40"/>
      <c r="I28" s="34">
        <v>0.0</v>
      </c>
      <c r="J28" s="43"/>
      <c r="K28" s="37">
        <v>0.0</v>
      </c>
      <c r="L28" s="5"/>
      <c r="M28" s="8"/>
      <c r="N28" s="8"/>
      <c r="O28" s="8"/>
    </row>
    <row r="29">
      <c r="A29" s="30">
        <v>0.7083333333333334</v>
      </c>
      <c r="B29" s="44"/>
      <c r="C29" s="32">
        <v>0.0</v>
      </c>
      <c r="D29" s="40"/>
      <c r="E29" s="34">
        <v>0.0</v>
      </c>
      <c r="F29" s="36"/>
      <c r="G29" s="32">
        <v>0.0</v>
      </c>
      <c r="H29" s="40"/>
      <c r="I29" s="34">
        <v>0.0</v>
      </c>
      <c r="J29" s="43"/>
      <c r="K29" s="37">
        <v>0.0</v>
      </c>
      <c r="L29" s="5"/>
      <c r="M29" s="8"/>
      <c r="N29" s="8"/>
      <c r="O29" s="8"/>
    </row>
    <row r="30">
      <c r="A30" s="30">
        <v>0.7291666666666666</v>
      </c>
      <c r="B30" s="44"/>
      <c r="C30" s="32">
        <v>0.0</v>
      </c>
      <c r="D30" s="40"/>
      <c r="E30" s="34">
        <v>0.0</v>
      </c>
      <c r="F30" s="36"/>
      <c r="G30" s="32">
        <v>0.0</v>
      </c>
      <c r="H30" s="40"/>
      <c r="I30" s="34">
        <v>0.0</v>
      </c>
      <c r="J30" s="43"/>
      <c r="K30" s="37">
        <v>0.0</v>
      </c>
      <c r="L30" s="5"/>
      <c r="M30" s="8"/>
      <c r="N30" s="8"/>
      <c r="O30" s="8"/>
    </row>
    <row r="31">
      <c r="A31" s="30">
        <v>0.75</v>
      </c>
      <c r="B31" s="44"/>
      <c r="C31" s="32">
        <v>0.0</v>
      </c>
      <c r="D31" s="40"/>
      <c r="E31" s="34">
        <v>0.0</v>
      </c>
      <c r="F31" s="36"/>
      <c r="G31" s="32">
        <v>0.0</v>
      </c>
      <c r="H31" s="40"/>
      <c r="I31" s="34">
        <v>0.0</v>
      </c>
      <c r="J31" s="43"/>
      <c r="K31" s="37">
        <v>0.0</v>
      </c>
      <c r="L31" s="5"/>
      <c r="M31" s="8"/>
      <c r="N31" s="8"/>
      <c r="O31" s="8"/>
    </row>
    <row r="32">
      <c r="A32" s="30">
        <v>0.7708333333333334</v>
      </c>
      <c r="B32" s="45" t="s">
        <v>12</v>
      </c>
      <c r="C32" s="32">
        <v>0.0</v>
      </c>
      <c r="D32" s="38" t="s">
        <v>12</v>
      </c>
      <c r="E32" s="34">
        <v>0.0</v>
      </c>
      <c r="F32" s="39" t="s">
        <v>12</v>
      </c>
      <c r="G32" s="32">
        <v>0.0</v>
      </c>
      <c r="H32" s="38" t="s">
        <v>12</v>
      </c>
      <c r="I32" s="34">
        <v>0.0</v>
      </c>
      <c r="J32" s="43"/>
      <c r="K32" s="37">
        <v>0.0</v>
      </c>
      <c r="L32" s="5"/>
      <c r="M32" s="8"/>
      <c r="N32" s="8"/>
      <c r="O32" s="8"/>
    </row>
    <row r="33">
      <c r="A33" s="30">
        <v>0.7916666666666666</v>
      </c>
      <c r="B33" s="45"/>
      <c r="C33" s="32">
        <v>0.0</v>
      </c>
      <c r="D33" s="38"/>
      <c r="E33" s="34">
        <v>0.0</v>
      </c>
      <c r="F33" s="39"/>
      <c r="G33" s="32">
        <v>0.0</v>
      </c>
      <c r="H33" s="38"/>
      <c r="I33" s="34">
        <v>0.0</v>
      </c>
      <c r="J33" s="43" t="s">
        <v>11</v>
      </c>
      <c r="K33" s="37">
        <v>0.0</v>
      </c>
      <c r="L33" s="5"/>
      <c r="M33" s="8"/>
      <c r="N33" s="8"/>
      <c r="O33" s="8"/>
    </row>
    <row r="34">
      <c r="A34" s="30">
        <v>0.8125</v>
      </c>
      <c r="B34" s="44"/>
      <c r="C34" s="32">
        <v>0.0</v>
      </c>
      <c r="D34" s="40"/>
      <c r="E34" s="34">
        <v>0.0</v>
      </c>
      <c r="F34" s="36"/>
      <c r="G34" s="32">
        <v>0.0</v>
      </c>
      <c r="H34" s="40"/>
      <c r="I34" s="34">
        <v>0.0</v>
      </c>
      <c r="J34" s="36"/>
      <c r="K34" s="37">
        <v>0.0</v>
      </c>
      <c r="L34" s="5"/>
      <c r="M34" s="8"/>
      <c r="N34" s="8"/>
      <c r="O34" s="8"/>
    </row>
    <row r="35">
      <c r="A35" s="30">
        <v>0.8333333333333334</v>
      </c>
      <c r="B35" s="44"/>
      <c r="C35" s="32">
        <v>0.0</v>
      </c>
      <c r="D35" s="40"/>
      <c r="E35" s="34">
        <v>0.0</v>
      </c>
      <c r="F35" s="35"/>
      <c r="G35" s="32">
        <v>0.0</v>
      </c>
      <c r="H35" s="33"/>
      <c r="I35" s="34">
        <v>0.0</v>
      </c>
      <c r="J35" s="35"/>
      <c r="K35" s="37">
        <v>0.0</v>
      </c>
      <c r="L35" s="5"/>
      <c r="M35" s="8"/>
      <c r="N35" s="8"/>
      <c r="O35" s="8"/>
    </row>
    <row r="36">
      <c r="A36" s="30">
        <v>0.8541666666666666</v>
      </c>
      <c r="B36" s="44"/>
      <c r="C36" s="32">
        <v>0.0</v>
      </c>
      <c r="D36" s="33"/>
      <c r="E36" s="34">
        <v>0.0</v>
      </c>
      <c r="F36" s="35"/>
      <c r="G36" s="32">
        <v>0.0</v>
      </c>
      <c r="H36" s="33"/>
      <c r="I36" s="34">
        <v>0.0</v>
      </c>
      <c r="J36" s="35"/>
      <c r="K36" s="37">
        <v>0.0</v>
      </c>
      <c r="L36" s="5"/>
      <c r="M36" s="8"/>
      <c r="N36" s="8"/>
      <c r="O36" s="8"/>
    </row>
    <row r="37">
      <c r="A37" s="16">
        <v>0.875</v>
      </c>
      <c r="B37" s="17"/>
      <c r="C37" s="18">
        <v>0.0</v>
      </c>
      <c r="D37" s="19"/>
      <c r="E37" s="20">
        <v>0.0</v>
      </c>
      <c r="F37" s="21"/>
      <c r="G37" s="18">
        <v>0.0</v>
      </c>
      <c r="H37" s="19"/>
      <c r="I37" s="20">
        <v>0.0</v>
      </c>
      <c r="J37" s="21"/>
      <c r="K37" s="22">
        <v>0.0</v>
      </c>
      <c r="L37" s="5"/>
      <c r="M37" s="8"/>
      <c r="N37" s="8"/>
      <c r="O37" s="8"/>
    </row>
    <row r="38">
      <c r="A38" s="16">
        <v>0.8958333333333334</v>
      </c>
      <c r="B38" s="17"/>
      <c r="C38" s="18">
        <v>0.0</v>
      </c>
      <c r="D38" s="19"/>
      <c r="E38" s="20">
        <v>0.0</v>
      </c>
      <c r="F38" s="21"/>
      <c r="G38" s="18">
        <v>0.0</v>
      </c>
      <c r="H38" s="19"/>
      <c r="I38" s="20">
        <v>0.0</v>
      </c>
      <c r="J38" s="21"/>
      <c r="K38" s="22">
        <v>0.0</v>
      </c>
      <c r="L38" s="5"/>
      <c r="M38" s="8"/>
      <c r="N38" s="8"/>
      <c r="O38" s="8"/>
    </row>
    <row r="39">
      <c r="A39" s="16">
        <v>0.9166666666666666</v>
      </c>
      <c r="B39" s="17"/>
      <c r="C39" s="18">
        <v>0.0</v>
      </c>
      <c r="D39" s="19"/>
      <c r="E39" s="20">
        <v>0.0</v>
      </c>
      <c r="F39" s="21"/>
      <c r="G39" s="18">
        <v>0.0</v>
      </c>
      <c r="H39" s="19"/>
      <c r="I39" s="20">
        <v>0.0</v>
      </c>
      <c r="J39" s="21"/>
      <c r="K39" s="22">
        <v>0.0</v>
      </c>
      <c r="L39" s="5"/>
    </row>
    <row r="40">
      <c r="A40" s="16">
        <v>0.9583333333333334</v>
      </c>
      <c r="B40" s="17"/>
      <c r="C40" s="18">
        <v>0.0</v>
      </c>
      <c r="D40" s="19"/>
      <c r="E40" s="20">
        <v>0.0</v>
      </c>
      <c r="F40" s="21"/>
      <c r="G40" s="18">
        <v>0.0</v>
      </c>
      <c r="H40" s="19"/>
      <c r="I40" s="20">
        <v>0.0</v>
      </c>
      <c r="J40" s="21"/>
      <c r="K40" s="22">
        <v>0.0</v>
      </c>
      <c r="L40" s="5"/>
    </row>
    <row r="41">
      <c r="A41" s="46" t="s">
        <v>13</v>
      </c>
      <c r="B41" s="47" t="s">
        <v>14</v>
      </c>
      <c r="C41" s="47" t="s">
        <v>15</v>
      </c>
      <c r="D41" s="47" t="s">
        <v>14</v>
      </c>
      <c r="E41" s="47" t="s">
        <v>15</v>
      </c>
      <c r="F41" s="47" t="s">
        <v>14</v>
      </c>
      <c r="G41" s="47" t="s">
        <v>15</v>
      </c>
      <c r="H41" s="47" t="s">
        <v>14</v>
      </c>
      <c r="I41" s="47" t="s">
        <v>15</v>
      </c>
      <c r="J41" s="47" t="s">
        <v>14</v>
      </c>
      <c r="K41" s="47" t="s">
        <v>15</v>
      </c>
      <c r="L41" s="48"/>
      <c r="M41" s="8"/>
      <c r="N41" s="49" t="s">
        <v>16</v>
      </c>
      <c r="O41" s="50" t="s">
        <v>17</v>
      </c>
    </row>
    <row r="42">
      <c r="A42" s="51"/>
      <c r="B42" s="52" t="s">
        <v>18</v>
      </c>
      <c r="C42" s="53">
        <v>0.0</v>
      </c>
      <c r="D42" s="52" t="s">
        <v>18</v>
      </c>
      <c r="E42" s="53">
        <v>0.0</v>
      </c>
      <c r="F42" s="52" t="s">
        <v>18</v>
      </c>
      <c r="G42" s="53">
        <v>0.0</v>
      </c>
      <c r="H42" s="52" t="s">
        <v>18</v>
      </c>
      <c r="I42" s="53">
        <v>0.0</v>
      </c>
      <c r="J42" s="52" t="s">
        <v>18</v>
      </c>
      <c r="K42" s="53">
        <v>0.0</v>
      </c>
      <c r="L42" s="48"/>
      <c r="M42" s="54" t="s">
        <v>19</v>
      </c>
      <c r="N42" s="55">
        <f>N43/N3</f>
        <v>20000</v>
      </c>
      <c r="O42" s="56">
        <f>O43/N3</f>
        <v>0</v>
      </c>
    </row>
    <row r="43">
      <c r="A43" s="51"/>
      <c r="B43" s="57" t="s">
        <v>20</v>
      </c>
      <c r="C43" s="58">
        <f>SUM(C3:C42)</f>
        <v>0</v>
      </c>
      <c r="D43" s="57" t="s">
        <v>20</v>
      </c>
      <c r="E43" s="58">
        <f>SUM(E3:E42)</f>
        <v>0</v>
      </c>
      <c r="F43" s="57" t="s">
        <v>20</v>
      </c>
      <c r="G43" s="58">
        <f>SUM(G3:G42)</f>
        <v>0</v>
      </c>
      <c r="H43" s="57" t="s">
        <v>20</v>
      </c>
      <c r="I43" s="58">
        <f>SUM(I3:I42)</f>
        <v>0</v>
      </c>
      <c r="J43" s="57" t="s">
        <v>20</v>
      </c>
      <c r="K43" s="58">
        <f>SUM(K3:K42)</f>
        <v>0</v>
      </c>
      <c r="L43" s="48"/>
      <c r="M43" s="54" t="s">
        <v>21</v>
      </c>
      <c r="N43" s="59">
        <v>100000.0</v>
      </c>
      <c r="O43" s="56">
        <f>SUM(B43:K43)</f>
        <v>0</v>
      </c>
    </row>
  </sheetData>
  <mergeCells count="5">
    <mergeCell ref="B1:C1"/>
    <mergeCell ref="D1:E1"/>
    <mergeCell ref="F1:G1"/>
    <mergeCell ref="H1:I1"/>
    <mergeCell ref="J1:K1"/>
  </mergeCells>
  <hyperlinks>
    <hyperlink r:id="rId1" ref="M7"/>
  </hyperlinks>
  <printOptions/>
  <pageMargins bottom="0.5905511811023622" footer="0.0" header="0.0" left="0.19685039370078738" right="0.0" top="0.5905511811023622"/>
  <pageSetup fitToWidth="0" paperSize="9" cellComments="atEnd" orientation="landscape" pageOrder="overThenDown"/>
  <drawing r:id="rId2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16.0"/>
    <col customWidth="1" min="3" max="3" width="8.0"/>
    <col customWidth="1" min="4" max="4" width="7.63"/>
    <col customWidth="1" min="5" max="5" width="20.88"/>
    <col customWidth="1" min="6" max="6" width="8.0"/>
    <col customWidth="1" min="7" max="7" width="6.63"/>
    <col customWidth="1" min="8" max="8" width="19.25"/>
    <col customWidth="1" min="9" max="9" width="8.0"/>
    <col customWidth="1" min="10" max="10" width="6.63"/>
    <col customWidth="1" min="11" max="11" width="20.88"/>
    <col customWidth="1" min="12" max="12" width="8.0"/>
    <col customWidth="1" min="13" max="13" width="6.63"/>
    <col customWidth="1" min="14" max="14" width="18.38"/>
    <col customWidth="1" min="15" max="15" width="8.0"/>
    <col customWidth="1" min="16" max="16" width="7.5"/>
    <col customWidth="1" min="17" max="17" width="3.0"/>
    <col customWidth="1" min="18" max="18" width="9.0"/>
    <col customWidth="1" min="19" max="19" width="10.13"/>
    <col customWidth="1" min="20" max="20" width="9.88"/>
    <col customWidth="1" min="21" max="21" width="10.13"/>
  </cols>
  <sheetData>
    <row r="1">
      <c r="A1" s="1" t="s">
        <v>0</v>
      </c>
      <c r="B1" s="2">
        <v>1.0</v>
      </c>
      <c r="E1" s="3">
        <f t="shared" ref="E1:E2" si="1">B1+1</f>
        <v>2</v>
      </c>
      <c r="G1" s="4"/>
      <c r="H1" s="2">
        <f t="shared" ref="H1:H2" si="2">E1+1</f>
        <v>3</v>
      </c>
      <c r="K1" s="3">
        <f t="shared" ref="K1:K2" si="3">H1+1</f>
        <v>4</v>
      </c>
      <c r="M1" s="4"/>
      <c r="N1" s="2">
        <f t="shared" ref="N1:N2" si="4">K1+1</f>
        <v>5</v>
      </c>
      <c r="Q1" s="5"/>
      <c r="R1" s="6" t="s">
        <v>22</v>
      </c>
      <c r="S1" s="7">
        <v>44805.0</v>
      </c>
      <c r="T1" s="8"/>
      <c r="U1" s="27"/>
    </row>
    <row r="2">
      <c r="A2" s="9" t="s">
        <v>2</v>
      </c>
      <c r="B2" s="10">
        <f>S1</f>
        <v>44805</v>
      </c>
      <c r="C2" s="15" t="str">
        <f>TEXT(B2,"ddd")</f>
        <v>木</v>
      </c>
      <c r="D2" s="60" t="s">
        <v>23</v>
      </c>
      <c r="E2" s="12">
        <f t="shared" si="1"/>
        <v>44806</v>
      </c>
      <c r="F2" s="15" t="str">
        <f>TEXT(E2,"ddd")</f>
        <v>金</v>
      </c>
      <c r="G2" s="61" t="s">
        <v>23</v>
      </c>
      <c r="H2" s="14">
        <f t="shared" si="2"/>
        <v>44807</v>
      </c>
      <c r="I2" s="15" t="str">
        <f>TEXT(H2,"ddd")</f>
        <v>土</v>
      </c>
      <c r="J2" s="60" t="s">
        <v>23</v>
      </c>
      <c r="K2" s="12">
        <f t="shared" si="3"/>
        <v>44808</v>
      </c>
      <c r="L2" s="15" t="str">
        <f>TEXT(K2,"ddd")</f>
        <v>日</v>
      </c>
      <c r="M2" s="61" t="s">
        <v>23</v>
      </c>
      <c r="N2" s="14">
        <f t="shared" si="4"/>
        <v>44809</v>
      </c>
      <c r="O2" s="15" t="str">
        <f>TEXT(N2,"ddd")</f>
        <v>月</v>
      </c>
      <c r="P2" s="62" t="s">
        <v>23</v>
      </c>
      <c r="Q2" s="5"/>
      <c r="R2" s="6" t="s">
        <v>24</v>
      </c>
      <c r="S2" s="7">
        <v>44809.0</v>
      </c>
      <c r="T2" s="6" t="s">
        <v>25</v>
      </c>
      <c r="U2" s="63">
        <f>TODAY()</f>
        <v>44810</v>
      </c>
    </row>
    <row r="3">
      <c r="A3" s="16">
        <v>0.0</v>
      </c>
      <c r="B3" s="17"/>
      <c r="C3" s="64"/>
      <c r="D3" s="18">
        <v>0.0</v>
      </c>
      <c r="E3" s="19"/>
      <c r="F3" s="64"/>
      <c r="G3" s="20">
        <v>0.0</v>
      </c>
      <c r="H3" s="21"/>
      <c r="I3" s="64"/>
      <c r="J3" s="18">
        <v>0.0</v>
      </c>
      <c r="K3" s="19"/>
      <c r="L3" s="64"/>
      <c r="M3" s="20">
        <v>0.0</v>
      </c>
      <c r="N3" s="21"/>
      <c r="O3" s="64"/>
      <c r="P3" s="22">
        <v>0.0</v>
      </c>
      <c r="Q3" s="5"/>
      <c r="R3" s="6" t="s">
        <v>4</v>
      </c>
      <c r="S3" s="23">
        <f>S2-S1+1</f>
        <v>5</v>
      </c>
      <c r="T3" s="6" t="s">
        <v>26</v>
      </c>
      <c r="U3" s="65">
        <f>U2-S1+1</f>
        <v>6</v>
      </c>
    </row>
    <row r="4">
      <c r="A4" s="16">
        <v>0.041666666666666664</v>
      </c>
      <c r="B4" s="17"/>
      <c r="C4" s="64"/>
      <c r="D4" s="18">
        <v>0.0</v>
      </c>
      <c r="E4" s="19"/>
      <c r="F4" s="64"/>
      <c r="G4" s="20">
        <v>0.0</v>
      </c>
      <c r="H4" s="21"/>
      <c r="I4" s="64"/>
      <c r="J4" s="18">
        <v>0.0</v>
      </c>
      <c r="K4" s="19"/>
      <c r="L4" s="64"/>
      <c r="M4" s="20">
        <v>0.0</v>
      </c>
      <c r="N4" s="21"/>
      <c r="O4" s="64"/>
      <c r="P4" s="22">
        <v>0.0</v>
      </c>
      <c r="Q4" s="5"/>
      <c r="R4" s="26"/>
      <c r="S4" s="24"/>
      <c r="T4" s="8"/>
      <c r="U4" s="8"/>
    </row>
    <row r="5">
      <c r="A5" s="16">
        <v>0.08333333333333333</v>
      </c>
      <c r="B5" s="17"/>
      <c r="C5" s="64"/>
      <c r="D5" s="18">
        <v>0.0</v>
      </c>
      <c r="E5" s="19"/>
      <c r="F5" s="64"/>
      <c r="G5" s="20">
        <v>0.0</v>
      </c>
      <c r="H5" s="21"/>
      <c r="I5" s="64"/>
      <c r="J5" s="18">
        <v>0.0</v>
      </c>
      <c r="K5" s="19"/>
      <c r="L5" s="64"/>
      <c r="M5" s="20">
        <v>0.0</v>
      </c>
      <c r="N5" s="21"/>
      <c r="O5" s="64"/>
      <c r="P5" s="22">
        <v>0.0</v>
      </c>
      <c r="Q5" s="5"/>
      <c r="R5" s="66"/>
      <c r="S5" s="8"/>
      <c r="T5" s="8"/>
      <c r="U5" s="8"/>
    </row>
    <row r="6">
      <c r="A6" s="16">
        <v>0.125</v>
      </c>
      <c r="B6" s="17"/>
      <c r="C6" s="64"/>
      <c r="D6" s="18">
        <v>0.0</v>
      </c>
      <c r="E6" s="19"/>
      <c r="F6" s="64"/>
      <c r="G6" s="20">
        <v>0.0</v>
      </c>
      <c r="H6" s="21"/>
      <c r="I6" s="64"/>
      <c r="J6" s="18">
        <v>0.0</v>
      </c>
      <c r="K6" s="19"/>
      <c r="L6" s="64"/>
      <c r="M6" s="20">
        <v>0.0</v>
      </c>
      <c r="N6" s="21"/>
      <c r="O6" s="64"/>
      <c r="P6" s="22">
        <v>0.0</v>
      </c>
      <c r="Q6" s="5"/>
      <c r="R6" s="66"/>
      <c r="S6" s="27"/>
      <c r="T6" s="8"/>
      <c r="U6" s="8"/>
    </row>
    <row r="7">
      <c r="A7" s="16">
        <v>0.16666666666666666</v>
      </c>
      <c r="B7" s="17"/>
      <c r="C7" s="64"/>
      <c r="D7" s="18">
        <v>0.0</v>
      </c>
      <c r="E7" s="19"/>
      <c r="F7" s="64"/>
      <c r="G7" s="20">
        <v>0.0</v>
      </c>
      <c r="H7" s="21"/>
      <c r="I7" s="64"/>
      <c r="J7" s="18">
        <v>0.0</v>
      </c>
      <c r="K7" s="19"/>
      <c r="L7" s="64"/>
      <c r="M7" s="20">
        <v>0.0</v>
      </c>
      <c r="N7" s="21"/>
      <c r="O7" s="64"/>
      <c r="P7" s="22">
        <v>0.0</v>
      </c>
      <c r="Q7" s="5"/>
      <c r="R7" s="66"/>
      <c r="S7" s="27"/>
      <c r="T7" s="8"/>
      <c r="U7" s="8"/>
    </row>
    <row r="8">
      <c r="A8" s="16">
        <v>0.20833333333333334</v>
      </c>
      <c r="B8" s="17"/>
      <c r="C8" s="64"/>
      <c r="D8" s="18">
        <v>0.0</v>
      </c>
      <c r="E8" s="19"/>
      <c r="F8" s="64"/>
      <c r="G8" s="20">
        <v>0.0</v>
      </c>
      <c r="H8" s="21"/>
      <c r="I8" s="64"/>
      <c r="J8" s="18">
        <v>0.0</v>
      </c>
      <c r="K8" s="19"/>
      <c r="L8" s="64"/>
      <c r="M8" s="20">
        <v>0.0</v>
      </c>
      <c r="N8" s="21"/>
      <c r="O8" s="64"/>
      <c r="P8" s="22">
        <v>0.0</v>
      </c>
      <c r="Q8" s="5"/>
      <c r="R8" s="66"/>
      <c r="S8" s="27"/>
      <c r="T8" s="8"/>
      <c r="U8" s="8"/>
    </row>
    <row r="9">
      <c r="A9" s="16">
        <v>0.25</v>
      </c>
      <c r="B9" s="17"/>
      <c r="C9" s="64"/>
      <c r="D9" s="18">
        <v>0.0</v>
      </c>
      <c r="E9" s="19"/>
      <c r="F9" s="64"/>
      <c r="G9" s="20">
        <v>0.0</v>
      </c>
      <c r="H9" s="21"/>
      <c r="I9" s="64"/>
      <c r="J9" s="18">
        <v>0.0</v>
      </c>
      <c r="K9" s="19"/>
      <c r="L9" s="64"/>
      <c r="M9" s="20">
        <v>0.0</v>
      </c>
      <c r="N9" s="21"/>
      <c r="O9" s="64"/>
      <c r="P9" s="22">
        <v>0.0</v>
      </c>
      <c r="Q9" s="5"/>
      <c r="R9" s="66"/>
      <c r="S9" s="67"/>
      <c r="T9" s="8"/>
      <c r="U9" s="8"/>
    </row>
    <row r="10">
      <c r="A10" s="16">
        <v>0.2916666666666667</v>
      </c>
      <c r="B10" s="17"/>
      <c r="C10" s="22"/>
      <c r="D10" s="18">
        <v>0.0</v>
      </c>
      <c r="E10" s="19"/>
      <c r="F10" s="64"/>
      <c r="G10" s="20">
        <v>0.0</v>
      </c>
      <c r="H10" s="21"/>
      <c r="I10" s="64"/>
      <c r="J10" s="18">
        <v>0.0</v>
      </c>
      <c r="K10" s="19"/>
      <c r="L10" s="22"/>
      <c r="M10" s="20">
        <v>0.0</v>
      </c>
      <c r="N10" s="21"/>
      <c r="O10" s="22"/>
      <c r="P10" s="22">
        <v>0.0</v>
      </c>
      <c r="Q10" s="5"/>
      <c r="R10" s="66"/>
      <c r="S10" s="29"/>
      <c r="T10" s="68"/>
      <c r="U10" s="68"/>
    </row>
    <row r="11">
      <c r="A11" s="30">
        <v>0.3333333333333333</v>
      </c>
      <c r="B11" s="31"/>
      <c r="C11" s="69"/>
      <c r="D11" s="32">
        <v>0.0</v>
      </c>
      <c r="E11" s="33"/>
      <c r="F11" s="69"/>
      <c r="G11" s="34">
        <v>0.0</v>
      </c>
      <c r="H11" s="35"/>
      <c r="I11" s="69"/>
      <c r="J11" s="32">
        <v>0.0</v>
      </c>
      <c r="K11" s="33"/>
      <c r="L11" s="69"/>
      <c r="M11" s="34">
        <v>0.0</v>
      </c>
      <c r="N11" s="36"/>
      <c r="O11" s="44"/>
      <c r="P11" s="37">
        <v>0.0</v>
      </c>
      <c r="Q11" s="5"/>
      <c r="R11" s="66"/>
      <c r="S11" s="8"/>
      <c r="T11" s="8"/>
      <c r="U11" s="8"/>
    </row>
    <row r="12">
      <c r="A12" s="30">
        <v>0.3541666666666667</v>
      </c>
      <c r="B12" s="31"/>
      <c r="C12" s="37"/>
      <c r="D12" s="32">
        <v>0.0</v>
      </c>
      <c r="E12" s="38" t="s">
        <v>8</v>
      </c>
      <c r="F12" s="70" t="s">
        <v>27</v>
      </c>
      <c r="G12" s="34">
        <v>0.0</v>
      </c>
      <c r="H12" s="39" t="s">
        <v>8</v>
      </c>
      <c r="I12" s="70" t="s">
        <v>27</v>
      </c>
      <c r="J12" s="32">
        <v>0.0</v>
      </c>
      <c r="K12" s="38" t="s">
        <v>8</v>
      </c>
      <c r="L12" s="70" t="s">
        <v>27</v>
      </c>
      <c r="M12" s="34">
        <v>0.0</v>
      </c>
      <c r="N12" s="39" t="s">
        <v>8</v>
      </c>
      <c r="O12" s="70" t="s">
        <v>27</v>
      </c>
      <c r="P12" s="37">
        <v>0.0</v>
      </c>
      <c r="Q12" s="5"/>
      <c r="R12" s="66"/>
      <c r="S12" s="8"/>
      <c r="T12" s="8"/>
      <c r="U12" s="8"/>
    </row>
    <row r="13">
      <c r="A13" s="30">
        <v>0.375</v>
      </c>
      <c r="B13" s="31"/>
      <c r="C13" s="37"/>
      <c r="D13" s="32">
        <v>0.0</v>
      </c>
      <c r="E13" s="38"/>
      <c r="F13" s="69"/>
      <c r="G13" s="34">
        <v>0.0</v>
      </c>
      <c r="H13" s="39"/>
      <c r="I13" s="69"/>
      <c r="J13" s="32">
        <v>0.0</v>
      </c>
      <c r="K13" s="38"/>
      <c r="L13" s="69"/>
      <c r="M13" s="34">
        <v>0.0</v>
      </c>
      <c r="N13" s="39"/>
      <c r="O13" s="69"/>
      <c r="P13" s="37">
        <v>0.0</v>
      </c>
      <c r="Q13" s="5"/>
      <c r="R13" s="66"/>
      <c r="S13" s="8"/>
      <c r="T13" s="8"/>
      <c r="U13" s="71"/>
    </row>
    <row r="14">
      <c r="A14" s="30">
        <v>0.3958333333333333</v>
      </c>
      <c r="B14" s="31"/>
      <c r="C14" s="37"/>
      <c r="D14" s="32">
        <v>0.0</v>
      </c>
      <c r="E14" s="33"/>
      <c r="F14" s="69"/>
      <c r="G14" s="34">
        <v>0.0</v>
      </c>
      <c r="H14" s="35"/>
      <c r="I14" s="69"/>
      <c r="J14" s="32">
        <v>0.0</v>
      </c>
      <c r="K14" s="33"/>
      <c r="L14" s="37"/>
      <c r="M14" s="34">
        <v>0.0</v>
      </c>
      <c r="N14" s="36"/>
      <c r="O14" s="72"/>
      <c r="P14" s="37">
        <v>0.0</v>
      </c>
      <c r="Q14" s="5"/>
      <c r="R14" s="66"/>
      <c r="S14" s="8"/>
      <c r="T14" s="8"/>
      <c r="U14" s="73"/>
    </row>
    <row r="15">
      <c r="A15" s="30">
        <v>0.4166666666666667</v>
      </c>
      <c r="B15" s="31"/>
      <c r="C15" s="37"/>
      <c r="D15" s="32">
        <v>0.0</v>
      </c>
      <c r="E15" s="33"/>
      <c r="F15" s="69"/>
      <c r="G15" s="34">
        <v>0.0</v>
      </c>
      <c r="H15" s="35"/>
      <c r="I15" s="37"/>
      <c r="J15" s="32">
        <v>0.0</v>
      </c>
      <c r="K15" s="40"/>
      <c r="L15" s="74"/>
      <c r="M15" s="34">
        <v>0.0</v>
      </c>
      <c r="N15" s="35"/>
      <c r="O15" s="69"/>
      <c r="P15" s="37">
        <v>0.0</v>
      </c>
      <c r="Q15" s="5"/>
      <c r="R15" s="66"/>
      <c r="S15" s="8"/>
      <c r="T15" s="8"/>
      <c r="U15" s="73"/>
    </row>
    <row r="16">
      <c r="A16" s="30">
        <v>0.4375</v>
      </c>
      <c r="B16" s="31"/>
      <c r="C16" s="37"/>
      <c r="D16" s="32">
        <v>0.0</v>
      </c>
      <c r="E16" s="40"/>
      <c r="F16" s="44"/>
      <c r="G16" s="34">
        <v>0.0</v>
      </c>
      <c r="H16" s="36"/>
      <c r="I16" s="44"/>
      <c r="J16" s="32">
        <v>0.0</v>
      </c>
      <c r="K16" s="40"/>
      <c r="L16" s="72"/>
      <c r="M16" s="34">
        <v>0.0</v>
      </c>
      <c r="N16" s="35"/>
      <c r="O16" s="37"/>
      <c r="P16" s="37">
        <v>0.0</v>
      </c>
      <c r="Q16" s="5"/>
      <c r="R16" s="66"/>
      <c r="S16" s="8"/>
      <c r="T16" s="8"/>
      <c r="U16" s="27"/>
    </row>
    <row r="17">
      <c r="A17" s="30">
        <v>0.4583333333333333</v>
      </c>
      <c r="B17" s="31"/>
      <c r="C17" s="69"/>
      <c r="D17" s="32">
        <v>0.0</v>
      </c>
      <c r="E17" s="40"/>
      <c r="F17" s="72"/>
      <c r="G17" s="34">
        <v>0.0</v>
      </c>
      <c r="H17" s="36"/>
      <c r="I17" s="72"/>
      <c r="J17" s="32">
        <v>0.0</v>
      </c>
      <c r="K17" s="40"/>
      <c r="L17" s="72"/>
      <c r="M17" s="34">
        <v>0.0</v>
      </c>
      <c r="N17" s="36"/>
      <c r="O17" s="72"/>
      <c r="P17" s="37">
        <v>0.0</v>
      </c>
      <c r="Q17" s="5"/>
      <c r="R17" s="26"/>
      <c r="S17" s="8"/>
      <c r="T17" s="8"/>
      <c r="U17" s="73"/>
    </row>
    <row r="18">
      <c r="A18" s="30">
        <v>0.4791666666666667</v>
      </c>
      <c r="B18" s="31"/>
      <c r="C18" s="37"/>
      <c r="D18" s="32">
        <v>0.0</v>
      </c>
      <c r="E18" s="40"/>
      <c r="F18" s="72"/>
      <c r="G18" s="34">
        <v>0.0</v>
      </c>
      <c r="H18" s="36"/>
      <c r="I18" s="72"/>
      <c r="J18" s="32">
        <v>0.0</v>
      </c>
      <c r="K18" s="40"/>
      <c r="L18" s="72"/>
      <c r="M18" s="34">
        <v>0.0</v>
      </c>
      <c r="N18" s="36"/>
      <c r="O18" s="74"/>
      <c r="P18" s="37">
        <v>0.0</v>
      </c>
      <c r="Q18" s="5"/>
      <c r="R18" s="8"/>
      <c r="S18" s="8"/>
      <c r="T18" s="8"/>
      <c r="U18" s="73"/>
    </row>
    <row r="19">
      <c r="A19" s="30">
        <v>0.5</v>
      </c>
      <c r="B19" s="31"/>
      <c r="C19" s="69"/>
      <c r="D19" s="32">
        <v>0.0</v>
      </c>
      <c r="E19" s="40"/>
      <c r="F19" s="72"/>
      <c r="G19" s="34">
        <v>0.0</v>
      </c>
      <c r="H19" s="36"/>
      <c r="I19" s="72"/>
      <c r="J19" s="32">
        <v>0.0</v>
      </c>
      <c r="K19" s="40"/>
      <c r="L19" s="74"/>
      <c r="M19" s="34">
        <v>0.0</v>
      </c>
      <c r="N19" s="36"/>
      <c r="O19" s="74"/>
      <c r="P19" s="37">
        <v>0.0</v>
      </c>
      <c r="Q19" s="5"/>
      <c r="R19" s="8"/>
      <c r="S19" s="8"/>
      <c r="T19" s="8"/>
      <c r="U19" s="73"/>
    </row>
    <row r="20">
      <c r="A20" s="30">
        <v>0.5208333333333334</v>
      </c>
      <c r="B20" s="41" t="s">
        <v>9</v>
      </c>
      <c r="C20" s="69"/>
      <c r="D20" s="32">
        <v>0.0</v>
      </c>
      <c r="E20" s="38" t="s">
        <v>10</v>
      </c>
      <c r="F20" s="70" t="s">
        <v>27</v>
      </c>
      <c r="G20" s="34">
        <v>0.0</v>
      </c>
      <c r="H20" s="39" t="s">
        <v>10</v>
      </c>
      <c r="I20" s="70" t="s">
        <v>27</v>
      </c>
      <c r="J20" s="32">
        <v>0.0</v>
      </c>
      <c r="K20" s="38" t="s">
        <v>10</v>
      </c>
      <c r="L20" s="70" t="s">
        <v>27</v>
      </c>
      <c r="M20" s="34">
        <v>0.0</v>
      </c>
      <c r="N20" s="39" t="s">
        <v>10</v>
      </c>
      <c r="O20" s="70" t="s">
        <v>27</v>
      </c>
      <c r="P20" s="37">
        <v>0.0</v>
      </c>
      <c r="Q20" s="5"/>
      <c r="R20" s="8"/>
      <c r="S20" s="8"/>
      <c r="T20" s="8"/>
      <c r="U20" s="73"/>
    </row>
    <row r="21">
      <c r="A21" s="30">
        <v>0.5416666666666666</v>
      </c>
      <c r="B21" s="41"/>
      <c r="C21" s="69"/>
      <c r="D21" s="32">
        <v>0.0</v>
      </c>
      <c r="E21" s="38"/>
      <c r="F21" s="69"/>
      <c r="G21" s="34">
        <v>0.0</v>
      </c>
      <c r="H21" s="39"/>
      <c r="I21" s="69"/>
      <c r="J21" s="32">
        <v>0.0</v>
      </c>
      <c r="K21" s="38"/>
      <c r="L21" s="69"/>
      <c r="M21" s="34">
        <v>0.0</v>
      </c>
      <c r="N21" s="39"/>
      <c r="O21" s="69"/>
      <c r="P21" s="37">
        <v>0.0</v>
      </c>
      <c r="Q21" s="5"/>
      <c r="R21" s="8"/>
      <c r="S21" s="8"/>
      <c r="T21" s="8"/>
      <c r="U21" s="73"/>
    </row>
    <row r="22">
      <c r="A22" s="30">
        <v>0.5625</v>
      </c>
      <c r="B22" s="41"/>
      <c r="C22" s="69"/>
      <c r="D22" s="32">
        <v>0.0</v>
      </c>
      <c r="E22" s="40"/>
      <c r="F22" s="72"/>
      <c r="G22" s="34">
        <v>0.0</v>
      </c>
      <c r="H22" s="36"/>
      <c r="I22" s="72"/>
      <c r="J22" s="32">
        <v>0.0</v>
      </c>
      <c r="K22" s="40"/>
      <c r="L22" s="72"/>
      <c r="M22" s="34">
        <v>0.0</v>
      </c>
      <c r="N22" s="36"/>
      <c r="O22" s="74"/>
      <c r="P22" s="37">
        <v>0.0</v>
      </c>
      <c r="Q22" s="5"/>
      <c r="R22" s="8"/>
      <c r="S22" s="8"/>
      <c r="T22" s="8"/>
      <c r="U22" s="73"/>
    </row>
    <row r="23">
      <c r="A23" s="30">
        <v>0.5833333333333334</v>
      </c>
      <c r="B23" s="41"/>
      <c r="C23" s="69"/>
      <c r="D23" s="32">
        <v>0.0</v>
      </c>
      <c r="E23" s="42"/>
      <c r="F23" s="74"/>
      <c r="G23" s="34">
        <v>0.0</v>
      </c>
      <c r="H23" s="36"/>
      <c r="I23" s="72"/>
      <c r="J23" s="32">
        <v>0.0</v>
      </c>
      <c r="K23" s="40"/>
      <c r="L23" s="44"/>
      <c r="M23" s="34">
        <v>0.0</v>
      </c>
      <c r="N23" s="36"/>
      <c r="O23" s="72"/>
      <c r="P23" s="37">
        <v>0.0</v>
      </c>
      <c r="Q23" s="5"/>
      <c r="R23" s="8"/>
      <c r="S23" s="8"/>
      <c r="T23" s="8"/>
      <c r="U23" s="73"/>
    </row>
    <row r="24">
      <c r="A24" s="30">
        <v>0.6041666666666666</v>
      </c>
      <c r="B24" s="41"/>
      <c r="C24" s="69"/>
      <c r="D24" s="32">
        <v>0.0</v>
      </c>
      <c r="E24" s="40"/>
      <c r="F24" s="72"/>
      <c r="G24" s="34">
        <v>0.0</v>
      </c>
      <c r="H24" s="36"/>
      <c r="I24" s="44"/>
      <c r="J24" s="32">
        <v>0.0</v>
      </c>
      <c r="K24" s="33"/>
      <c r="L24" s="37"/>
      <c r="M24" s="34">
        <v>0.0</v>
      </c>
      <c r="N24" s="35"/>
      <c r="O24" s="37"/>
      <c r="P24" s="37">
        <v>0.0</v>
      </c>
      <c r="Q24" s="5"/>
      <c r="U24" s="73"/>
    </row>
    <row r="25">
      <c r="A25" s="30">
        <v>0.625</v>
      </c>
      <c r="B25" s="41"/>
      <c r="C25" s="69"/>
      <c r="D25" s="32">
        <v>0.0</v>
      </c>
      <c r="E25" s="40"/>
      <c r="F25" s="72"/>
      <c r="G25" s="34">
        <v>0.0</v>
      </c>
      <c r="H25" s="36"/>
      <c r="I25" s="44"/>
      <c r="J25" s="32">
        <v>0.0</v>
      </c>
      <c r="K25" s="40"/>
      <c r="L25" s="72"/>
      <c r="M25" s="34">
        <v>0.0</v>
      </c>
      <c r="N25" s="35"/>
      <c r="O25" s="69"/>
      <c r="P25" s="37">
        <v>0.0</v>
      </c>
      <c r="Q25" s="5"/>
      <c r="U25" s="8"/>
    </row>
    <row r="26">
      <c r="A26" s="30">
        <v>0.6458333333333334</v>
      </c>
      <c r="B26" s="41"/>
      <c r="C26" s="69"/>
      <c r="D26" s="32">
        <v>0.0</v>
      </c>
      <c r="E26" s="40"/>
      <c r="F26" s="72"/>
      <c r="G26" s="34">
        <v>0.0</v>
      </c>
      <c r="H26" s="36"/>
      <c r="I26" s="72"/>
      <c r="J26" s="32">
        <v>0.0</v>
      </c>
      <c r="K26" s="40"/>
      <c r="L26" s="74"/>
      <c r="M26" s="34">
        <v>0.0</v>
      </c>
      <c r="N26" s="43" t="s">
        <v>9</v>
      </c>
      <c r="O26" s="69"/>
      <c r="P26" s="37">
        <v>0.0</v>
      </c>
      <c r="Q26" s="5"/>
      <c r="U26" s="8"/>
    </row>
    <row r="27">
      <c r="A27" s="30">
        <v>0.6666666666666666</v>
      </c>
      <c r="B27" s="41" t="s">
        <v>11</v>
      </c>
      <c r="C27" s="69"/>
      <c r="D27" s="32">
        <v>0.0</v>
      </c>
      <c r="E27" s="40"/>
      <c r="F27" s="74"/>
      <c r="G27" s="34">
        <v>0.0</v>
      </c>
      <c r="H27" s="36"/>
      <c r="I27" s="44"/>
      <c r="J27" s="32">
        <v>0.0</v>
      </c>
      <c r="K27" s="40"/>
      <c r="L27" s="74"/>
      <c r="M27" s="34">
        <v>0.0</v>
      </c>
      <c r="N27" s="43"/>
      <c r="O27" s="69"/>
      <c r="P27" s="37">
        <v>0.0</v>
      </c>
      <c r="Q27" s="5"/>
      <c r="U27" s="8"/>
    </row>
    <row r="28">
      <c r="A28" s="30">
        <v>0.6875</v>
      </c>
      <c r="B28" s="44"/>
      <c r="C28" s="74"/>
      <c r="D28" s="32">
        <v>0.0</v>
      </c>
      <c r="E28" s="40"/>
      <c r="F28" s="72"/>
      <c r="G28" s="34">
        <v>0.0</v>
      </c>
      <c r="H28" s="36"/>
      <c r="I28" s="44"/>
      <c r="J28" s="32">
        <v>0.0</v>
      </c>
      <c r="K28" s="40"/>
      <c r="L28" s="74"/>
      <c r="M28" s="34">
        <v>0.0</v>
      </c>
      <c r="N28" s="43"/>
      <c r="O28" s="69"/>
      <c r="P28" s="37">
        <v>0.0</v>
      </c>
      <c r="Q28" s="5"/>
      <c r="U28" s="8"/>
    </row>
    <row r="29">
      <c r="A29" s="30">
        <v>0.7083333333333334</v>
      </c>
      <c r="B29" s="44"/>
      <c r="C29" s="74"/>
      <c r="D29" s="32">
        <v>0.0</v>
      </c>
      <c r="E29" s="40"/>
      <c r="F29" s="74"/>
      <c r="G29" s="34">
        <v>0.0</v>
      </c>
      <c r="H29" s="36"/>
      <c r="I29" s="44"/>
      <c r="J29" s="32">
        <v>0.0</v>
      </c>
      <c r="K29" s="40"/>
      <c r="L29" s="74"/>
      <c r="M29" s="34">
        <v>0.0</v>
      </c>
      <c r="N29" s="43"/>
      <c r="O29" s="69"/>
      <c r="P29" s="37">
        <v>0.0</v>
      </c>
      <c r="Q29" s="5"/>
      <c r="U29" s="8"/>
    </row>
    <row r="30">
      <c r="A30" s="30">
        <v>0.7291666666666666</v>
      </c>
      <c r="B30" s="44"/>
      <c r="C30" s="74"/>
      <c r="D30" s="32">
        <v>0.0</v>
      </c>
      <c r="E30" s="40"/>
      <c r="F30" s="74"/>
      <c r="G30" s="34">
        <v>0.0</v>
      </c>
      <c r="H30" s="36"/>
      <c r="I30" s="72"/>
      <c r="J30" s="32">
        <v>0.0</v>
      </c>
      <c r="K30" s="40"/>
      <c r="L30" s="74"/>
      <c r="M30" s="34">
        <v>0.0</v>
      </c>
      <c r="N30" s="43"/>
      <c r="O30" s="69"/>
      <c r="P30" s="37">
        <v>0.0</v>
      </c>
      <c r="Q30" s="5"/>
      <c r="U30" s="73"/>
    </row>
    <row r="31">
      <c r="A31" s="30">
        <v>0.75</v>
      </c>
      <c r="B31" s="44"/>
      <c r="C31" s="74"/>
      <c r="D31" s="32">
        <v>0.0</v>
      </c>
      <c r="E31" s="40"/>
      <c r="F31" s="72"/>
      <c r="G31" s="34">
        <v>0.0</v>
      </c>
      <c r="H31" s="36"/>
      <c r="I31" s="72"/>
      <c r="J31" s="32">
        <v>0.0</v>
      </c>
      <c r="K31" s="40"/>
      <c r="L31" s="72"/>
      <c r="M31" s="34">
        <v>0.0</v>
      </c>
      <c r="N31" s="43"/>
      <c r="O31" s="69"/>
      <c r="P31" s="37">
        <v>0.0</v>
      </c>
      <c r="Q31" s="5"/>
      <c r="U31" s="73"/>
    </row>
    <row r="32">
      <c r="A32" s="30">
        <v>0.7708333333333334</v>
      </c>
      <c r="B32" s="45" t="s">
        <v>12</v>
      </c>
      <c r="C32" s="70" t="s">
        <v>27</v>
      </c>
      <c r="D32" s="32">
        <v>0.0</v>
      </c>
      <c r="E32" s="38" t="s">
        <v>12</v>
      </c>
      <c r="F32" s="70" t="s">
        <v>27</v>
      </c>
      <c r="G32" s="34">
        <v>0.0</v>
      </c>
      <c r="H32" s="39" t="s">
        <v>12</v>
      </c>
      <c r="I32" s="70" t="s">
        <v>27</v>
      </c>
      <c r="J32" s="32">
        <v>0.0</v>
      </c>
      <c r="K32" s="38" t="s">
        <v>12</v>
      </c>
      <c r="L32" s="70" t="s">
        <v>27</v>
      </c>
      <c r="M32" s="34">
        <v>0.0</v>
      </c>
      <c r="N32" s="43"/>
      <c r="O32" s="69"/>
      <c r="P32" s="37">
        <v>0.0</v>
      </c>
      <c r="Q32" s="5"/>
      <c r="R32" s="8"/>
      <c r="S32" s="75" t="s">
        <v>19</v>
      </c>
      <c r="T32" s="76"/>
      <c r="U32" s="73"/>
    </row>
    <row r="33">
      <c r="A33" s="30">
        <v>0.7916666666666666</v>
      </c>
      <c r="B33" s="45"/>
      <c r="C33" s="69"/>
      <c r="D33" s="32">
        <v>0.0</v>
      </c>
      <c r="E33" s="38"/>
      <c r="F33" s="69"/>
      <c r="G33" s="34">
        <v>0.0</v>
      </c>
      <c r="H33" s="39"/>
      <c r="I33" s="69"/>
      <c r="J33" s="32">
        <v>0.0</v>
      </c>
      <c r="K33" s="38"/>
      <c r="L33" s="69"/>
      <c r="M33" s="34">
        <v>0.0</v>
      </c>
      <c r="N33" s="43" t="s">
        <v>11</v>
      </c>
      <c r="O33" s="69"/>
      <c r="P33" s="37">
        <v>0.0</v>
      </c>
      <c r="Q33" s="5"/>
      <c r="R33" s="8"/>
      <c r="S33" s="49" t="s">
        <v>16</v>
      </c>
      <c r="T33" s="50" t="s">
        <v>17</v>
      </c>
      <c r="U33" s="73"/>
    </row>
    <row r="34">
      <c r="A34" s="30">
        <v>0.8125</v>
      </c>
      <c r="B34" s="44"/>
      <c r="C34" s="74"/>
      <c r="D34" s="32">
        <v>0.0</v>
      </c>
      <c r="E34" s="40"/>
      <c r="F34" s="72"/>
      <c r="G34" s="34">
        <v>0.0</v>
      </c>
      <c r="H34" s="36"/>
      <c r="I34" s="72"/>
      <c r="J34" s="32">
        <v>0.0</v>
      </c>
      <c r="K34" s="40"/>
      <c r="L34" s="44"/>
      <c r="M34" s="34">
        <v>0.0</v>
      </c>
      <c r="N34" s="36"/>
      <c r="O34" s="72"/>
      <c r="P34" s="37">
        <v>0.0</v>
      </c>
      <c r="Q34" s="5"/>
      <c r="R34" s="77" t="s">
        <v>27</v>
      </c>
      <c r="S34" s="78"/>
      <c r="T34" s="79">
        <f t="shared" ref="T34:T38" si="5">sum(B42:P42)/$U$3</f>
        <v>0</v>
      </c>
      <c r="U34" s="8"/>
    </row>
    <row r="35">
      <c r="A35" s="30">
        <v>0.8333333333333334</v>
      </c>
      <c r="B35" s="44"/>
      <c r="C35" s="74"/>
      <c r="D35" s="32">
        <v>0.0</v>
      </c>
      <c r="E35" s="40"/>
      <c r="F35" s="44"/>
      <c r="G35" s="34">
        <v>0.0</v>
      </c>
      <c r="H35" s="35"/>
      <c r="I35" s="37"/>
      <c r="J35" s="32">
        <v>0.0</v>
      </c>
      <c r="K35" s="33"/>
      <c r="L35" s="69"/>
      <c r="M35" s="34">
        <v>0.0</v>
      </c>
      <c r="N35" s="35"/>
      <c r="O35" s="37"/>
      <c r="P35" s="37">
        <v>0.0</v>
      </c>
      <c r="Q35" s="5"/>
      <c r="R35" s="80" t="s">
        <v>28</v>
      </c>
      <c r="S35" s="78"/>
      <c r="T35" s="79">
        <f t="shared" si="5"/>
        <v>0</v>
      </c>
    </row>
    <row r="36">
      <c r="A36" s="30">
        <v>0.8541666666666666</v>
      </c>
      <c r="B36" s="44"/>
      <c r="C36" s="44"/>
      <c r="D36" s="32">
        <v>0.0</v>
      </c>
      <c r="E36" s="33"/>
      <c r="F36" s="69"/>
      <c r="G36" s="34">
        <v>0.0</v>
      </c>
      <c r="H36" s="35"/>
      <c r="I36" s="37"/>
      <c r="J36" s="32">
        <v>0.0</v>
      </c>
      <c r="K36" s="33"/>
      <c r="L36" s="69"/>
      <c r="M36" s="34">
        <v>0.0</v>
      </c>
      <c r="N36" s="35"/>
      <c r="O36" s="69"/>
      <c r="P36" s="37">
        <v>0.0</v>
      </c>
      <c r="Q36" s="5"/>
      <c r="R36" s="81" t="s">
        <v>29</v>
      </c>
      <c r="S36" s="78"/>
      <c r="T36" s="79">
        <f t="shared" si="5"/>
        <v>0</v>
      </c>
    </row>
    <row r="37">
      <c r="A37" s="16">
        <v>0.875</v>
      </c>
      <c r="B37" s="17"/>
      <c r="C37" s="22"/>
      <c r="D37" s="18">
        <v>0.0</v>
      </c>
      <c r="E37" s="19"/>
      <c r="F37" s="64"/>
      <c r="G37" s="20">
        <v>0.0</v>
      </c>
      <c r="H37" s="21"/>
      <c r="I37" s="64"/>
      <c r="J37" s="18">
        <v>0.0</v>
      </c>
      <c r="K37" s="19"/>
      <c r="L37" s="64"/>
      <c r="M37" s="20">
        <v>0.0</v>
      </c>
      <c r="N37" s="21"/>
      <c r="O37" s="64"/>
      <c r="P37" s="22">
        <v>0.0</v>
      </c>
      <c r="Q37" s="5"/>
      <c r="R37" s="82" t="s">
        <v>30</v>
      </c>
      <c r="S37" s="78"/>
      <c r="T37" s="79">
        <f t="shared" si="5"/>
        <v>0</v>
      </c>
      <c r="U37" s="8"/>
    </row>
    <row r="38">
      <c r="A38" s="16">
        <v>0.8958333333333334</v>
      </c>
      <c r="B38" s="17"/>
      <c r="C38" s="64"/>
      <c r="D38" s="18">
        <v>0.0</v>
      </c>
      <c r="E38" s="19"/>
      <c r="F38" s="64"/>
      <c r="G38" s="20">
        <v>0.0</v>
      </c>
      <c r="H38" s="21"/>
      <c r="I38" s="64"/>
      <c r="J38" s="18">
        <v>0.0</v>
      </c>
      <c r="K38" s="19"/>
      <c r="L38" s="64"/>
      <c r="M38" s="20">
        <v>0.0</v>
      </c>
      <c r="N38" s="21"/>
      <c r="O38" s="64"/>
      <c r="P38" s="22">
        <v>0.0</v>
      </c>
      <c r="Q38" s="5"/>
      <c r="R38" s="83" t="s">
        <v>13</v>
      </c>
      <c r="S38" s="84"/>
      <c r="T38" s="85">
        <f t="shared" si="5"/>
        <v>0</v>
      </c>
      <c r="U38" s="8"/>
    </row>
    <row r="39">
      <c r="A39" s="16">
        <v>0.9166666666666666</v>
      </c>
      <c r="B39" s="17"/>
      <c r="C39" s="64"/>
      <c r="D39" s="18">
        <v>0.0</v>
      </c>
      <c r="E39" s="19"/>
      <c r="F39" s="64"/>
      <c r="G39" s="20">
        <v>0.0</v>
      </c>
      <c r="H39" s="21"/>
      <c r="I39" s="64"/>
      <c r="J39" s="18">
        <v>0.0</v>
      </c>
      <c r="K39" s="19"/>
      <c r="L39" s="64"/>
      <c r="M39" s="20">
        <v>0.0</v>
      </c>
      <c r="N39" s="21"/>
      <c r="O39" s="64"/>
      <c r="P39" s="22">
        <v>0.0</v>
      </c>
      <c r="Q39" s="5"/>
      <c r="R39" s="54" t="s">
        <v>31</v>
      </c>
      <c r="S39" s="86">
        <f t="shared" ref="S39:T39" si="6">sum(S34:S38)</f>
        <v>0</v>
      </c>
      <c r="T39" s="86">
        <f t="shared" si="6"/>
        <v>0</v>
      </c>
      <c r="U39" s="27"/>
    </row>
    <row r="40">
      <c r="A40" s="16">
        <v>0.9583333333333334</v>
      </c>
      <c r="B40" s="17"/>
      <c r="C40" s="64"/>
      <c r="D40" s="18">
        <v>0.0</v>
      </c>
      <c r="E40" s="19"/>
      <c r="F40" s="64"/>
      <c r="G40" s="20">
        <v>0.0</v>
      </c>
      <c r="H40" s="21"/>
      <c r="I40" s="64"/>
      <c r="J40" s="18">
        <v>0.0</v>
      </c>
      <c r="K40" s="19"/>
      <c r="L40" s="64"/>
      <c r="M40" s="20">
        <v>0.0</v>
      </c>
      <c r="N40" s="21"/>
      <c r="O40" s="64"/>
      <c r="P40" s="22">
        <v>0.0</v>
      </c>
      <c r="Q40" s="5"/>
      <c r="R40" s="8"/>
    </row>
    <row r="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5"/>
      <c r="R41" s="5"/>
      <c r="S41" s="49" t="s">
        <v>16</v>
      </c>
      <c r="T41" s="50" t="s">
        <v>17</v>
      </c>
      <c r="U41" s="50" t="s">
        <v>32</v>
      </c>
    </row>
    <row r="42">
      <c r="A42" s="88" t="s">
        <v>27</v>
      </c>
      <c r="B42" s="88"/>
      <c r="C42" s="88" t="s">
        <v>27</v>
      </c>
      <c r="D42" s="89">
        <f t="shared" ref="D42:D45" si="7">SUMIF($C$3:$C$40,C42,$D$3:$D$40)</f>
        <v>0</v>
      </c>
      <c r="E42" s="88"/>
      <c r="F42" s="88" t="s">
        <v>27</v>
      </c>
      <c r="G42" s="89">
        <f t="shared" ref="G42:G45" si="8">SUMIF($F$3:$F$40,F42,$G$3:$G$40)</f>
        <v>0</v>
      </c>
      <c r="H42" s="88"/>
      <c r="I42" s="88" t="s">
        <v>27</v>
      </c>
      <c r="J42" s="89">
        <f t="shared" ref="J42:J46" si="9">SUMIF($I$3:$I$40,I42,$J$3:$J$40)</f>
        <v>0</v>
      </c>
      <c r="K42" s="88"/>
      <c r="L42" s="88" t="s">
        <v>27</v>
      </c>
      <c r="M42" s="89">
        <f t="shared" ref="M42:M46" si="10">SUMIF($L$3:$L$40,L42,$M$3:$M$40)</f>
        <v>0</v>
      </c>
      <c r="N42" s="88"/>
      <c r="O42" s="88" t="s">
        <v>27</v>
      </c>
      <c r="P42" s="89">
        <f t="shared" ref="P42:P46" si="11">SUMIF($O$3:$O$40,O42,$P$3:$P$40)</f>
        <v>0</v>
      </c>
      <c r="Q42" s="5"/>
      <c r="R42" s="77" t="s">
        <v>27</v>
      </c>
      <c r="S42" s="90">
        <f t="shared" ref="S42:S46" si="12">S34*$S$3</f>
        <v>0</v>
      </c>
      <c r="T42" s="79">
        <f t="shared" ref="T42:T46" si="13">sum(B42:P42)</f>
        <v>0</v>
      </c>
      <c r="U42" s="79">
        <f t="shared" ref="U42:U49" si="14">S42-T42</f>
        <v>0</v>
      </c>
    </row>
    <row r="43" ht="15.0" customHeight="1">
      <c r="A43" s="91" t="s">
        <v>28</v>
      </c>
      <c r="B43" s="91"/>
      <c r="C43" s="91" t="s">
        <v>28</v>
      </c>
      <c r="D43" s="89">
        <f t="shared" si="7"/>
        <v>0</v>
      </c>
      <c r="E43" s="91"/>
      <c r="F43" s="91" t="s">
        <v>28</v>
      </c>
      <c r="G43" s="89">
        <f t="shared" si="8"/>
        <v>0</v>
      </c>
      <c r="H43" s="91"/>
      <c r="I43" s="91" t="s">
        <v>28</v>
      </c>
      <c r="J43" s="89">
        <f t="shared" si="9"/>
        <v>0</v>
      </c>
      <c r="K43" s="91"/>
      <c r="L43" s="91" t="s">
        <v>28</v>
      </c>
      <c r="M43" s="89">
        <f t="shared" si="10"/>
        <v>0</v>
      </c>
      <c r="N43" s="91"/>
      <c r="O43" s="91" t="s">
        <v>28</v>
      </c>
      <c r="P43" s="89">
        <f t="shared" si="11"/>
        <v>0</v>
      </c>
      <c r="Q43" s="5"/>
      <c r="R43" s="80" t="s">
        <v>28</v>
      </c>
      <c r="S43" s="90">
        <f t="shared" si="12"/>
        <v>0</v>
      </c>
      <c r="T43" s="79">
        <f t="shared" si="13"/>
        <v>0</v>
      </c>
      <c r="U43" s="79">
        <f t="shared" si="14"/>
        <v>0</v>
      </c>
    </row>
    <row r="44">
      <c r="A44" s="92" t="s">
        <v>29</v>
      </c>
      <c r="B44" s="92"/>
      <c r="C44" s="92" t="s">
        <v>29</v>
      </c>
      <c r="D44" s="89">
        <f t="shared" si="7"/>
        <v>0</v>
      </c>
      <c r="E44" s="92"/>
      <c r="F44" s="92" t="s">
        <v>29</v>
      </c>
      <c r="G44" s="89">
        <f t="shared" si="8"/>
        <v>0</v>
      </c>
      <c r="H44" s="92"/>
      <c r="I44" s="92" t="s">
        <v>29</v>
      </c>
      <c r="J44" s="89">
        <f t="shared" si="9"/>
        <v>0</v>
      </c>
      <c r="K44" s="92"/>
      <c r="L44" s="92" t="s">
        <v>29</v>
      </c>
      <c r="M44" s="89">
        <f t="shared" si="10"/>
        <v>0</v>
      </c>
      <c r="N44" s="92"/>
      <c r="O44" s="92" t="s">
        <v>29</v>
      </c>
      <c r="P44" s="89">
        <f t="shared" si="11"/>
        <v>0</v>
      </c>
      <c r="Q44" s="5"/>
      <c r="R44" s="81" t="s">
        <v>29</v>
      </c>
      <c r="S44" s="90">
        <f t="shared" si="12"/>
        <v>0</v>
      </c>
      <c r="T44" s="79">
        <f t="shared" si="13"/>
        <v>0</v>
      </c>
      <c r="U44" s="79">
        <f t="shared" si="14"/>
        <v>0</v>
      </c>
    </row>
    <row r="45">
      <c r="A45" s="93" t="s">
        <v>30</v>
      </c>
      <c r="B45" s="93"/>
      <c r="C45" s="93" t="s">
        <v>30</v>
      </c>
      <c r="D45" s="89">
        <f t="shared" si="7"/>
        <v>0</v>
      </c>
      <c r="E45" s="93"/>
      <c r="F45" s="93" t="s">
        <v>30</v>
      </c>
      <c r="G45" s="89">
        <f t="shared" si="8"/>
        <v>0</v>
      </c>
      <c r="H45" s="93"/>
      <c r="I45" s="93" t="s">
        <v>30</v>
      </c>
      <c r="J45" s="89">
        <f t="shared" si="9"/>
        <v>0</v>
      </c>
      <c r="K45" s="93"/>
      <c r="L45" s="93" t="s">
        <v>30</v>
      </c>
      <c r="M45" s="89">
        <f t="shared" si="10"/>
        <v>0</v>
      </c>
      <c r="N45" s="93"/>
      <c r="O45" s="93" t="s">
        <v>30</v>
      </c>
      <c r="P45" s="89">
        <f t="shared" si="11"/>
        <v>0</v>
      </c>
      <c r="Q45" s="5"/>
      <c r="R45" s="82" t="s">
        <v>30</v>
      </c>
      <c r="S45" s="90">
        <f t="shared" si="12"/>
        <v>0</v>
      </c>
      <c r="T45" s="79">
        <f t="shared" si="13"/>
        <v>0</v>
      </c>
      <c r="U45" s="79">
        <f t="shared" si="14"/>
        <v>0</v>
      </c>
    </row>
    <row r="46">
      <c r="A46" s="46" t="s">
        <v>13</v>
      </c>
      <c r="B46" s="47" t="s">
        <v>14</v>
      </c>
      <c r="C46" s="46" t="s">
        <v>13</v>
      </c>
      <c r="D46" s="94"/>
      <c r="E46" s="47" t="s">
        <v>14</v>
      </c>
      <c r="F46" s="46" t="s">
        <v>13</v>
      </c>
      <c r="G46" s="94"/>
      <c r="H46" s="47" t="s">
        <v>14</v>
      </c>
      <c r="I46" s="46" t="s">
        <v>13</v>
      </c>
      <c r="J46" s="94">
        <f t="shared" si="9"/>
        <v>0</v>
      </c>
      <c r="K46" s="47" t="s">
        <v>14</v>
      </c>
      <c r="L46" s="46" t="s">
        <v>13</v>
      </c>
      <c r="M46" s="94">
        <f t="shared" si="10"/>
        <v>0</v>
      </c>
      <c r="N46" s="47" t="s">
        <v>14</v>
      </c>
      <c r="O46" s="46" t="s">
        <v>13</v>
      </c>
      <c r="P46" s="94">
        <f t="shared" si="11"/>
        <v>0</v>
      </c>
      <c r="Q46" s="5"/>
      <c r="R46" s="83" t="s">
        <v>13</v>
      </c>
      <c r="S46" s="95">
        <f t="shared" si="12"/>
        <v>0</v>
      </c>
      <c r="T46" s="85">
        <f t="shared" si="13"/>
        <v>0</v>
      </c>
      <c r="U46" s="85">
        <f t="shared" si="14"/>
        <v>0</v>
      </c>
    </row>
    <row r="47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5"/>
      <c r="R47" s="96" t="s">
        <v>20</v>
      </c>
      <c r="S47" s="97">
        <f>sum(S42:S46)</f>
        <v>0</v>
      </c>
      <c r="T47" s="98">
        <f>sum(T39:T43)</f>
        <v>0</v>
      </c>
      <c r="U47" s="98">
        <f t="shared" si="14"/>
        <v>0</v>
      </c>
    </row>
    <row r="48">
      <c r="A48" s="99" t="s">
        <v>33</v>
      </c>
      <c r="B48" s="100" t="s">
        <v>34</v>
      </c>
      <c r="C48" s="99" t="s">
        <v>33</v>
      </c>
      <c r="D48" s="94"/>
      <c r="E48" s="100"/>
      <c r="F48" s="99" t="s">
        <v>33</v>
      </c>
      <c r="G48" s="94">
        <f>SUMIF($F$3:$F$40,F48,$G$3:$G$40)</f>
        <v>0</v>
      </c>
      <c r="H48" s="100"/>
      <c r="I48" s="99" t="s">
        <v>33</v>
      </c>
      <c r="J48" s="94">
        <f>SUMIF($I$3:$I$40,I48,$J$3:$J$40)</f>
        <v>0</v>
      </c>
      <c r="K48" s="100"/>
      <c r="L48" s="99" t="s">
        <v>33</v>
      </c>
      <c r="M48" s="94">
        <f>SUMIF($L$3:$L$40,L48,$M$3:$M$40)</f>
        <v>0</v>
      </c>
      <c r="N48" s="100" t="s">
        <v>35</v>
      </c>
      <c r="O48" s="99" t="s">
        <v>33</v>
      </c>
      <c r="P48" s="94"/>
      <c r="Q48" s="5"/>
      <c r="R48" s="101" t="s">
        <v>33</v>
      </c>
      <c r="S48" s="90">
        <v>200000.0</v>
      </c>
      <c r="T48" s="102">
        <v>0.0</v>
      </c>
      <c r="U48" s="79">
        <f t="shared" si="14"/>
        <v>200000</v>
      </c>
    </row>
    <row r="49">
      <c r="A49" s="51"/>
      <c r="B49" s="57" t="s">
        <v>20</v>
      </c>
      <c r="D49" s="58">
        <f>sum(D42:D44)</f>
        <v>0</v>
      </c>
      <c r="E49" s="57" t="s">
        <v>20</v>
      </c>
      <c r="G49" s="58">
        <f>sum(G42:G44)</f>
        <v>0</v>
      </c>
      <c r="H49" s="57" t="s">
        <v>20</v>
      </c>
      <c r="J49" s="58">
        <f>sum(J42:J44)</f>
        <v>0</v>
      </c>
      <c r="K49" s="57" t="s">
        <v>20</v>
      </c>
      <c r="M49" s="58">
        <f>sum(M42:M44)</f>
        <v>0</v>
      </c>
      <c r="N49" s="57" t="s">
        <v>20</v>
      </c>
      <c r="P49" s="58">
        <f>sum(P42:P44)</f>
        <v>0</v>
      </c>
      <c r="Q49" s="48"/>
      <c r="R49" s="54" t="s">
        <v>31</v>
      </c>
      <c r="S49" s="103">
        <f t="shared" ref="S49:T49" si="15">sum(S42:S47)</f>
        <v>0</v>
      </c>
      <c r="T49" s="104">
        <f t="shared" si="15"/>
        <v>0</v>
      </c>
      <c r="U49" s="104">
        <f t="shared" si="14"/>
        <v>0</v>
      </c>
    </row>
  </sheetData>
  <mergeCells count="11">
    <mergeCell ref="E49:F49"/>
    <mergeCell ref="H49:I49"/>
    <mergeCell ref="K49:L49"/>
    <mergeCell ref="N49:O49"/>
    <mergeCell ref="B1:D1"/>
    <mergeCell ref="E1:G1"/>
    <mergeCell ref="H1:J1"/>
    <mergeCell ref="K1:M1"/>
    <mergeCell ref="N1:P1"/>
    <mergeCell ref="S32:T32"/>
    <mergeCell ref="B49:C49"/>
  </mergeCells>
  <conditionalFormatting sqref="U42:U49">
    <cfRule type="cellIs" dxfId="3" priority="1" operator="lessThan">
      <formula>0</formula>
    </cfRule>
  </conditionalFormatting>
  <dataValidations>
    <dataValidation type="list" allowBlank="1" sqref="C3:C19 O3:O25 C21:C40 F3:F40 I3:I40 L3:L40 O27:O40">
      <formula1>$R$42:$R$46</formula1>
    </dataValidation>
    <dataValidation type="list" allowBlank="1" sqref="C20 O26">
      <formula1>$W$42:$W$46</formula1>
    </dataValidation>
  </dataValidations>
  <printOptions/>
  <pageMargins bottom="0.5905511811023622" footer="0.0" header="0.0" left="0.19685039370078738" right="0.0" top="0.5905511811023622"/>
  <pageSetup fitToWidth="0" paperSize="9" cellComments="atEnd" orientation="landscape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16.0"/>
    <col customWidth="1" min="3" max="3" width="8.0"/>
    <col customWidth="1" min="4" max="4" width="7.63"/>
    <col customWidth="1" min="5" max="5" width="4.63"/>
    <col customWidth="1" min="6" max="6" width="20.88"/>
    <col customWidth="1" min="7" max="7" width="8.0"/>
    <col customWidth="1" min="8" max="8" width="6.63"/>
    <col customWidth="1" min="9" max="9" width="4.63"/>
    <col customWidth="1" min="10" max="10" width="19.25"/>
    <col customWidth="1" min="11" max="11" width="8.0"/>
    <col customWidth="1" min="12" max="12" width="6.63"/>
    <col customWidth="1" min="13" max="13" width="4.63"/>
    <col customWidth="1" min="14" max="14" width="20.88"/>
    <col customWidth="1" min="15" max="15" width="8.0"/>
    <col customWidth="1" min="16" max="16" width="6.63"/>
    <col customWidth="1" min="17" max="17" width="4.63"/>
    <col customWidth="1" min="18" max="18" width="18.38"/>
    <col customWidth="1" min="19" max="19" width="8.0"/>
    <col customWidth="1" min="20" max="20" width="7.5"/>
    <col customWidth="1" min="21" max="21" width="4.63"/>
    <col customWidth="1" min="22" max="22" width="3.0"/>
    <col customWidth="1" min="23" max="23" width="9.0"/>
    <col customWidth="1" min="24" max="24" width="10.13"/>
    <col customWidth="1" min="25" max="25" width="9.88"/>
    <col customWidth="1" min="26" max="26" width="10.13"/>
  </cols>
  <sheetData>
    <row r="1">
      <c r="A1" s="1" t="s">
        <v>0</v>
      </c>
      <c r="B1" s="2">
        <v>1.0</v>
      </c>
      <c r="F1" s="3">
        <f t="shared" ref="F1:F2" si="1">B1+1</f>
        <v>2</v>
      </c>
      <c r="I1" s="4"/>
      <c r="J1" s="2">
        <f t="shared" ref="J1:J2" si="2">F1+1</f>
        <v>3</v>
      </c>
      <c r="N1" s="3">
        <f t="shared" ref="N1:N2" si="3">J1+1</f>
        <v>4</v>
      </c>
      <c r="Q1" s="4"/>
      <c r="R1" s="2">
        <f t="shared" ref="R1:R2" si="4">N1+1</f>
        <v>5</v>
      </c>
      <c r="V1" s="5"/>
      <c r="W1" s="6" t="s">
        <v>22</v>
      </c>
      <c r="X1" s="7">
        <v>44805.0</v>
      </c>
    </row>
    <row r="2">
      <c r="A2" s="9" t="s">
        <v>2</v>
      </c>
      <c r="B2" s="10">
        <f>X1</f>
        <v>44805</v>
      </c>
      <c r="C2" s="15" t="str">
        <f>TEXT(B2,"ddd")</f>
        <v>木</v>
      </c>
      <c r="D2" s="62" t="s">
        <v>23</v>
      </c>
      <c r="E2" s="105" t="s">
        <v>36</v>
      </c>
      <c r="F2" s="12">
        <f t="shared" si="1"/>
        <v>44806</v>
      </c>
      <c r="G2" s="15" t="str">
        <f>TEXT(F2,"ddd")</f>
        <v>金</v>
      </c>
      <c r="H2" s="62" t="s">
        <v>23</v>
      </c>
      <c r="I2" s="106" t="s">
        <v>36</v>
      </c>
      <c r="J2" s="14">
        <f t="shared" si="2"/>
        <v>44807</v>
      </c>
      <c r="K2" s="15" t="str">
        <f>TEXT(J2,"ddd")</f>
        <v>土</v>
      </c>
      <c r="L2" s="62" t="s">
        <v>23</v>
      </c>
      <c r="M2" s="105" t="s">
        <v>36</v>
      </c>
      <c r="N2" s="12">
        <f t="shared" si="3"/>
        <v>44808</v>
      </c>
      <c r="O2" s="15" t="str">
        <f>TEXT(N2,"ddd")</f>
        <v>日</v>
      </c>
      <c r="P2" s="62" t="s">
        <v>23</v>
      </c>
      <c r="Q2" s="106" t="s">
        <v>36</v>
      </c>
      <c r="R2" s="14">
        <f t="shared" si="4"/>
        <v>44809</v>
      </c>
      <c r="S2" s="15" t="str">
        <f>TEXT(R2,"ddd")</f>
        <v>月</v>
      </c>
      <c r="T2" s="62" t="s">
        <v>23</v>
      </c>
      <c r="U2" s="107" t="s">
        <v>36</v>
      </c>
      <c r="V2" s="5"/>
      <c r="W2" s="6" t="s">
        <v>24</v>
      </c>
      <c r="X2" s="7">
        <v>44809.0</v>
      </c>
      <c r="Y2" s="6" t="s">
        <v>25</v>
      </c>
      <c r="Z2" s="63">
        <f>TODAY()</f>
        <v>44810</v>
      </c>
    </row>
    <row r="3">
      <c r="A3" s="16">
        <v>0.0</v>
      </c>
      <c r="B3" s="17"/>
      <c r="C3" s="64"/>
      <c r="D3" s="22">
        <f t="shared" ref="D3:D40" si="5">E3*$Y$29</f>
        <v>0</v>
      </c>
      <c r="E3" s="108"/>
      <c r="F3" s="19"/>
      <c r="G3" s="64"/>
      <c r="H3" s="22">
        <f t="shared" ref="H3:H40" si="6">I3*$Y$29</f>
        <v>0</v>
      </c>
      <c r="I3" s="109"/>
      <c r="J3" s="21"/>
      <c r="K3" s="64"/>
      <c r="L3" s="22">
        <f t="shared" ref="L3:L24" si="7">M3*$Y$29</f>
        <v>0</v>
      </c>
      <c r="M3" s="108"/>
      <c r="N3" s="19"/>
      <c r="O3" s="64"/>
      <c r="P3" s="22">
        <f t="shared" ref="P3:P40" si="8">Q3*$Y$29</f>
        <v>0</v>
      </c>
      <c r="Q3" s="109"/>
      <c r="R3" s="21"/>
      <c r="S3" s="64"/>
      <c r="T3" s="22">
        <f t="shared" ref="T3:T40" si="9">U3*$Y$29</f>
        <v>0</v>
      </c>
      <c r="U3" s="110"/>
      <c r="V3" s="5"/>
      <c r="W3" s="6" t="s">
        <v>4</v>
      </c>
      <c r="X3" s="23">
        <f>X2-X1+1</f>
        <v>5</v>
      </c>
      <c r="Y3" s="6" t="s">
        <v>26</v>
      </c>
      <c r="Z3" s="65">
        <f>Z2-X1+1</f>
        <v>6</v>
      </c>
    </row>
    <row r="4">
      <c r="A4" s="16">
        <v>0.041666666666666664</v>
      </c>
      <c r="B4" s="17"/>
      <c r="C4" s="64"/>
      <c r="D4" s="22">
        <f t="shared" si="5"/>
        <v>0</v>
      </c>
      <c r="E4" s="108"/>
      <c r="F4" s="19"/>
      <c r="G4" s="64"/>
      <c r="H4" s="22">
        <f t="shared" si="6"/>
        <v>0</v>
      </c>
      <c r="I4" s="109"/>
      <c r="J4" s="21"/>
      <c r="K4" s="64"/>
      <c r="L4" s="22">
        <f t="shared" si="7"/>
        <v>0</v>
      </c>
      <c r="M4" s="108"/>
      <c r="N4" s="19"/>
      <c r="O4" s="64"/>
      <c r="P4" s="22">
        <f t="shared" si="8"/>
        <v>0</v>
      </c>
      <c r="Q4" s="109"/>
      <c r="R4" s="21"/>
      <c r="S4" s="64"/>
      <c r="T4" s="22">
        <f t="shared" si="9"/>
        <v>0</v>
      </c>
      <c r="U4" s="110"/>
      <c r="V4" s="5"/>
    </row>
    <row r="5">
      <c r="A5" s="16">
        <v>0.08333333333333333</v>
      </c>
      <c r="B5" s="17"/>
      <c r="C5" s="64"/>
      <c r="D5" s="22">
        <f t="shared" si="5"/>
        <v>0</v>
      </c>
      <c r="E5" s="108"/>
      <c r="F5" s="19"/>
      <c r="G5" s="64"/>
      <c r="H5" s="22">
        <f t="shared" si="6"/>
        <v>0</v>
      </c>
      <c r="I5" s="109"/>
      <c r="J5" s="21"/>
      <c r="K5" s="64"/>
      <c r="L5" s="22">
        <f t="shared" si="7"/>
        <v>0</v>
      </c>
      <c r="M5" s="108"/>
      <c r="N5" s="19"/>
      <c r="O5" s="64"/>
      <c r="P5" s="22">
        <f t="shared" si="8"/>
        <v>0</v>
      </c>
      <c r="Q5" s="109"/>
      <c r="R5" s="21"/>
      <c r="S5" s="64"/>
      <c r="T5" s="22">
        <f t="shared" si="9"/>
        <v>0</v>
      </c>
      <c r="U5" s="110"/>
      <c r="V5" s="5"/>
      <c r="W5" s="25" t="s">
        <v>5</v>
      </c>
    </row>
    <row r="6">
      <c r="A6" s="16">
        <v>0.125</v>
      </c>
      <c r="B6" s="17"/>
      <c r="C6" s="64"/>
      <c r="D6" s="22">
        <f t="shared" si="5"/>
        <v>0</v>
      </c>
      <c r="E6" s="108"/>
      <c r="F6" s="19"/>
      <c r="G6" s="64"/>
      <c r="H6" s="22">
        <f t="shared" si="6"/>
        <v>0</v>
      </c>
      <c r="I6" s="109"/>
      <c r="J6" s="21"/>
      <c r="K6" s="64"/>
      <c r="L6" s="22">
        <f t="shared" si="7"/>
        <v>0</v>
      </c>
      <c r="M6" s="108"/>
      <c r="N6" s="19"/>
      <c r="O6" s="64"/>
      <c r="P6" s="22">
        <f t="shared" si="8"/>
        <v>0</v>
      </c>
      <c r="Q6" s="109"/>
      <c r="R6" s="21"/>
      <c r="S6" s="64"/>
      <c r="T6" s="22">
        <f t="shared" si="9"/>
        <v>0</v>
      </c>
      <c r="U6" s="110"/>
      <c r="V6" s="5"/>
      <c r="W6" s="26" t="s">
        <v>37</v>
      </c>
      <c r="Y6" s="8"/>
      <c r="Z6" s="8"/>
    </row>
    <row r="7">
      <c r="A7" s="16">
        <v>0.16666666666666666</v>
      </c>
      <c r="B7" s="17"/>
      <c r="C7" s="64"/>
      <c r="D7" s="22">
        <f t="shared" si="5"/>
        <v>0</v>
      </c>
      <c r="E7" s="108"/>
      <c r="F7" s="19"/>
      <c r="G7" s="64"/>
      <c r="H7" s="22">
        <f t="shared" si="6"/>
        <v>0</v>
      </c>
      <c r="I7" s="109"/>
      <c r="J7" s="21"/>
      <c r="K7" s="64"/>
      <c r="L7" s="22">
        <f t="shared" si="7"/>
        <v>0</v>
      </c>
      <c r="M7" s="108"/>
      <c r="N7" s="19"/>
      <c r="O7" s="64"/>
      <c r="P7" s="22">
        <f t="shared" si="8"/>
        <v>0</v>
      </c>
      <c r="Q7" s="109"/>
      <c r="R7" s="21"/>
      <c r="S7" s="64"/>
      <c r="T7" s="22">
        <f t="shared" si="9"/>
        <v>0</v>
      </c>
      <c r="U7" s="110"/>
      <c r="V7" s="5"/>
      <c r="W7" s="28" t="s">
        <v>38</v>
      </c>
      <c r="X7" s="27"/>
      <c r="Y7" s="8"/>
      <c r="Z7" s="8"/>
    </row>
    <row r="8">
      <c r="A8" s="16">
        <v>0.20833333333333334</v>
      </c>
      <c r="B8" s="17"/>
      <c r="C8" s="64"/>
      <c r="D8" s="22">
        <f t="shared" si="5"/>
        <v>0</v>
      </c>
      <c r="E8" s="108"/>
      <c r="F8" s="19"/>
      <c r="G8" s="64"/>
      <c r="H8" s="22">
        <f t="shared" si="6"/>
        <v>0</v>
      </c>
      <c r="I8" s="109"/>
      <c r="J8" s="21"/>
      <c r="K8" s="64"/>
      <c r="L8" s="22">
        <f t="shared" si="7"/>
        <v>0</v>
      </c>
      <c r="M8" s="108"/>
      <c r="N8" s="19"/>
      <c r="O8" s="64"/>
      <c r="P8" s="22">
        <f t="shared" si="8"/>
        <v>0</v>
      </c>
      <c r="Q8" s="109"/>
      <c r="R8" s="21"/>
      <c r="S8" s="64"/>
      <c r="T8" s="22">
        <f t="shared" si="9"/>
        <v>0</v>
      </c>
      <c r="U8" s="110"/>
      <c r="V8" s="5"/>
      <c r="W8" s="111" t="s">
        <v>39</v>
      </c>
      <c r="X8" s="27"/>
      <c r="Y8" s="8"/>
      <c r="Z8" s="8"/>
    </row>
    <row r="9">
      <c r="A9" s="16">
        <v>0.25</v>
      </c>
      <c r="B9" s="17"/>
      <c r="C9" s="64"/>
      <c r="D9" s="22">
        <f t="shared" si="5"/>
        <v>0</v>
      </c>
      <c r="E9" s="108"/>
      <c r="F9" s="19"/>
      <c r="G9" s="64"/>
      <c r="H9" s="22">
        <f t="shared" si="6"/>
        <v>0</v>
      </c>
      <c r="I9" s="109"/>
      <c r="J9" s="21"/>
      <c r="K9" s="64"/>
      <c r="L9" s="22">
        <f t="shared" si="7"/>
        <v>0</v>
      </c>
      <c r="M9" s="108"/>
      <c r="N9" s="19"/>
      <c r="O9" s="64"/>
      <c r="P9" s="22">
        <f t="shared" si="8"/>
        <v>0</v>
      </c>
      <c r="Q9" s="109"/>
      <c r="R9" s="21"/>
      <c r="S9" s="64"/>
      <c r="T9" s="22">
        <f t="shared" si="9"/>
        <v>0</v>
      </c>
      <c r="U9" s="110"/>
      <c r="V9" s="5"/>
      <c r="W9" s="112" t="s">
        <v>40</v>
      </c>
      <c r="X9" s="67"/>
      <c r="Y9" s="8"/>
      <c r="Z9" s="8"/>
    </row>
    <row r="10">
      <c r="A10" s="16">
        <v>0.2916666666666667</v>
      </c>
      <c r="B10" s="17"/>
      <c r="C10" s="22"/>
      <c r="D10" s="22">
        <f t="shared" si="5"/>
        <v>0</v>
      </c>
      <c r="E10" s="108"/>
      <c r="F10" s="19"/>
      <c r="G10" s="64"/>
      <c r="H10" s="22">
        <f t="shared" si="6"/>
        <v>0</v>
      </c>
      <c r="I10" s="109"/>
      <c r="J10" s="21"/>
      <c r="K10" s="64"/>
      <c r="L10" s="22">
        <f t="shared" si="7"/>
        <v>0</v>
      </c>
      <c r="M10" s="108"/>
      <c r="N10" s="19"/>
      <c r="O10" s="22"/>
      <c r="P10" s="22">
        <f t="shared" si="8"/>
        <v>0</v>
      </c>
      <c r="Q10" s="109"/>
      <c r="R10" s="21"/>
      <c r="S10" s="22"/>
      <c r="T10" s="22">
        <f t="shared" si="9"/>
        <v>0</v>
      </c>
      <c r="U10" s="110"/>
      <c r="V10" s="5"/>
      <c r="W10" s="26" t="s">
        <v>41</v>
      </c>
      <c r="X10" s="29"/>
      <c r="Y10" s="68"/>
      <c r="Z10" s="68"/>
    </row>
    <row r="11">
      <c r="A11" s="30">
        <v>0.3333333333333333</v>
      </c>
      <c r="B11" s="31"/>
      <c r="C11" s="69"/>
      <c r="D11" s="37">
        <f t="shared" si="5"/>
        <v>0</v>
      </c>
      <c r="E11" s="113"/>
      <c r="F11" s="33"/>
      <c r="G11" s="69"/>
      <c r="H11" s="37">
        <f t="shared" si="6"/>
        <v>0</v>
      </c>
      <c r="I11" s="114"/>
      <c r="J11" s="35"/>
      <c r="K11" s="69"/>
      <c r="L11" s="37">
        <f t="shared" si="7"/>
        <v>0</v>
      </c>
      <c r="M11" s="113"/>
      <c r="N11" s="33"/>
      <c r="O11" s="69"/>
      <c r="P11" s="37">
        <f t="shared" si="8"/>
        <v>0</v>
      </c>
      <c r="Q11" s="114"/>
      <c r="R11" s="36"/>
      <c r="S11" s="44"/>
      <c r="T11" s="37">
        <f t="shared" si="9"/>
        <v>0</v>
      </c>
      <c r="U11" s="115"/>
      <c r="V11" s="5"/>
      <c r="W11" s="28" t="s">
        <v>7</v>
      </c>
      <c r="X11" s="8"/>
      <c r="Y11" s="8"/>
      <c r="Z11" s="8"/>
    </row>
    <row r="12">
      <c r="A12" s="30">
        <v>0.3541666666666667</v>
      </c>
      <c r="B12" s="31"/>
      <c r="C12" s="37"/>
      <c r="D12" s="37">
        <f t="shared" si="5"/>
        <v>0</v>
      </c>
      <c r="E12" s="113"/>
      <c r="F12" s="38" t="s">
        <v>8</v>
      </c>
      <c r="G12" s="70" t="s">
        <v>27</v>
      </c>
      <c r="H12" s="37">
        <f t="shared" si="6"/>
        <v>0</v>
      </c>
      <c r="I12" s="114"/>
      <c r="J12" s="39" t="s">
        <v>8</v>
      </c>
      <c r="K12" s="70" t="s">
        <v>27</v>
      </c>
      <c r="L12" s="37">
        <f t="shared" si="7"/>
        <v>0</v>
      </c>
      <c r="M12" s="113"/>
      <c r="N12" s="38" t="s">
        <v>8</v>
      </c>
      <c r="O12" s="70" t="s">
        <v>27</v>
      </c>
      <c r="P12" s="37">
        <f t="shared" si="8"/>
        <v>0</v>
      </c>
      <c r="Q12" s="114"/>
      <c r="R12" s="39" t="s">
        <v>8</v>
      </c>
      <c r="S12" s="70" t="s">
        <v>27</v>
      </c>
      <c r="T12" s="37">
        <f t="shared" si="9"/>
        <v>0</v>
      </c>
      <c r="U12" s="115"/>
      <c r="V12" s="5"/>
      <c r="X12" s="8"/>
      <c r="Y12" s="8"/>
      <c r="Z12" s="8"/>
    </row>
    <row r="13">
      <c r="A13" s="30">
        <v>0.375</v>
      </c>
      <c r="B13" s="31"/>
      <c r="C13" s="37"/>
      <c r="D13" s="37">
        <f t="shared" si="5"/>
        <v>0</v>
      </c>
      <c r="E13" s="113"/>
      <c r="F13" s="38"/>
      <c r="G13" s="69"/>
      <c r="H13" s="37">
        <f t="shared" si="6"/>
        <v>0</v>
      </c>
      <c r="I13" s="114"/>
      <c r="J13" s="39"/>
      <c r="K13" s="69"/>
      <c r="L13" s="37">
        <f t="shared" si="7"/>
        <v>0</v>
      </c>
      <c r="M13" s="113"/>
      <c r="N13" s="38"/>
      <c r="O13" s="69"/>
      <c r="P13" s="37">
        <f t="shared" si="8"/>
        <v>0</v>
      </c>
      <c r="Q13" s="114"/>
      <c r="R13" s="39"/>
      <c r="S13" s="69"/>
      <c r="T13" s="37">
        <f t="shared" si="9"/>
        <v>0</v>
      </c>
      <c r="U13" s="115"/>
      <c r="V13" s="5"/>
      <c r="X13" s="8"/>
      <c r="Y13" s="8"/>
      <c r="Z13" s="71"/>
    </row>
    <row r="14">
      <c r="A14" s="30">
        <v>0.3958333333333333</v>
      </c>
      <c r="B14" s="31"/>
      <c r="C14" s="37"/>
      <c r="D14" s="37">
        <f t="shared" si="5"/>
        <v>0</v>
      </c>
      <c r="E14" s="113"/>
      <c r="F14" s="33"/>
      <c r="G14" s="69"/>
      <c r="H14" s="37">
        <f t="shared" si="6"/>
        <v>0</v>
      </c>
      <c r="I14" s="114"/>
      <c r="J14" s="35"/>
      <c r="K14" s="69"/>
      <c r="L14" s="37">
        <f t="shared" si="7"/>
        <v>0</v>
      </c>
      <c r="M14" s="113"/>
      <c r="N14" s="33"/>
      <c r="O14" s="37"/>
      <c r="P14" s="37">
        <f t="shared" si="8"/>
        <v>0</v>
      </c>
      <c r="Q14" s="114"/>
      <c r="R14" s="36"/>
      <c r="S14" s="72"/>
      <c r="T14" s="37">
        <f t="shared" si="9"/>
        <v>0</v>
      </c>
      <c r="U14" s="115"/>
      <c r="V14" s="5"/>
      <c r="W14" s="25" t="s">
        <v>42</v>
      </c>
      <c r="X14" s="8"/>
      <c r="Y14" s="8"/>
      <c r="Z14" s="73"/>
    </row>
    <row r="15">
      <c r="A15" s="30">
        <v>0.4166666666666667</v>
      </c>
      <c r="B15" s="31"/>
      <c r="C15" s="37"/>
      <c r="D15" s="37">
        <f t="shared" si="5"/>
        <v>0</v>
      </c>
      <c r="E15" s="113"/>
      <c r="F15" s="33"/>
      <c r="G15" s="69"/>
      <c r="H15" s="37">
        <f t="shared" si="6"/>
        <v>0</v>
      </c>
      <c r="I15" s="114"/>
      <c r="J15" s="35"/>
      <c r="K15" s="37"/>
      <c r="L15" s="37">
        <f t="shared" si="7"/>
        <v>0</v>
      </c>
      <c r="M15" s="113"/>
      <c r="N15" s="40"/>
      <c r="O15" s="74"/>
      <c r="P15" s="37">
        <f t="shared" si="8"/>
        <v>0</v>
      </c>
      <c r="Q15" s="114"/>
      <c r="R15" s="35"/>
      <c r="S15" s="69"/>
      <c r="T15" s="37">
        <f t="shared" si="9"/>
        <v>0</v>
      </c>
      <c r="U15" s="115"/>
      <c r="V15" s="5"/>
      <c r="W15" s="116" t="s">
        <v>43</v>
      </c>
      <c r="X15" s="8"/>
      <c r="Y15" s="8"/>
      <c r="Z15" s="73"/>
    </row>
    <row r="16">
      <c r="A16" s="30">
        <v>0.4375</v>
      </c>
      <c r="B16" s="31"/>
      <c r="C16" s="37"/>
      <c r="D16" s="37">
        <f t="shared" si="5"/>
        <v>0</v>
      </c>
      <c r="E16" s="113"/>
      <c r="F16" s="40"/>
      <c r="G16" s="44"/>
      <c r="H16" s="37">
        <f t="shared" si="6"/>
        <v>0</v>
      </c>
      <c r="I16" s="114"/>
      <c r="J16" s="36"/>
      <c r="K16" s="44"/>
      <c r="L16" s="37">
        <f t="shared" si="7"/>
        <v>0</v>
      </c>
      <c r="M16" s="113"/>
      <c r="N16" s="40"/>
      <c r="O16" s="72"/>
      <c r="P16" s="37">
        <f t="shared" si="8"/>
        <v>0</v>
      </c>
      <c r="Q16" s="114"/>
      <c r="R16" s="35"/>
      <c r="S16" s="37"/>
      <c r="T16" s="37">
        <f t="shared" si="9"/>
        <v>0</v>
      </c>
      <c r="U16" s="115"/>
      <c r="V16" s="5"/>
      <c r="W16" s="116" t="s">
        <v>44</v>
      </c>
      <c r="X16" s="8"/>
      <c r="Y16" s="8"/>
      <c r="Z16" s="27"/>
    </row>
    <row r="17">
      <c r="A17" s="30">
        <v>0.4583333333333333</v>
      </c>
      <c r="B17" s="31"/>
      <c r="C17" s="69"/>
      <c r="D17" s="37">
        <f t="shared" si="5"/>
        <v>0</v>
      </c>
      <c r="E17" s="113"/>
      <c r="F17" s="40"/>
      <c r="G17" s="72"/>
      <c r="H17" s="37">
        <f t="shared" si="6"/>
        <v>0</v>
      </c>
      <c r="I17" s="114"/>
      <c r="J17" s="36"/>
      <c r="K17" s="72"/>
      <c r="L17" s="37">
        <f t="shared" si="7"/>
        <v>0</v>
      </c>
      <c r="M17" s="113"/>
      <c r="N17" s="40"/>
      <c r="O17" s="72"/>
      <c r="P17" s="37">
        <f t="shared" si="8"/>
        <v>0</v>
      </c>
      <c r="Q17" s="114"/>
      <c r="R17" s="36"/>
      <c r="S17" s="72"/>
      <c r="T17" s="37">
        <f t="shared" si="9"/>
        <v>0</v>
      </c>
      <c r="U17" s="115"/>
      <c r="V17" s="5"/>
      <c r="W17" s="116" t="s">
        <v>45</v>
      </c>
      <c r="X17" s="8"/>
      <c r="Y17" s="8"/>
      <c r="Z17" s="73"/>
    </row>
    <row r="18">
      <c r="A18" s="30">
        <v>0.4791666666666667</v>
      </c>
      <c r="B18" s="31"/>
      <c r="C18" s="37"/>
      <c r="D18" s="37">
        <f t="shared" si="5"/>
        <v>0</v>
      </c>
      <c r="E18" s="113"/>
      <c r="F18" s="40"/>
      <c r="G18" s="72"/>
      <c r="H18" s="37">
        <f t="shared" si="6"/>
        <v>0</v>
      </c>
      <c r="I18" s="114"/>
      <c r="J18" s="36"/>
      <c r="K18" s="72"/>
      <c r="L18" s="37">
        <f t="shared" si="7"/>
        <v>0</v>
      </c>
      <c r="M18" s="113"/>
      <c r="N18" s="40"/>
      <c r="O18" s="72"/>
      <c r="P18" s="37">
        <f t="shared" si="8"/>
        <v>0</v>
      </c>
      <c r="Q18" s="114"/>
      <c r="R18" s="36"/>
      <c r="S18" s="74"/>
      <c r="T18" s="37">
        <f t="shared" si="9"/>
        <v>0</v>
      </c>
      <c r="U18" s="115"/>
      <c r="V18" s="5"/>
      <c r="W18" s="26" t="s">
        <v>46</v>
      </c>
      <c r="X18" s="8"/>
      <c r="Y18" s="8"/>
      <c r="Z18" s="73"/>
    </row>
    <row r="19">
      <c r="A19" s="30">
        <v>0.5</v>
      </c>
      <c r="B19" s="31"/>
      <c r="C19" s="37"/>
      <c r="D19" s="37">
        <f t="shared" si="5"/>
        <v>0</v>
      </c>
      <c r="E19" s="113"/>
      <c r="F19" s="40"/>
      <c r="G19" s="72"/>
      <c r="H19" s="37">
        <f t="shared" si="6"/>
        <v>0</v>
      </c>
      <c r="I19" s="114"/>
      <c r="J19" s="36"/>
      <c r="K19" s="72"/>
      <c r="L19" s="37">
        <f t="shared" si="7"/>
        <v>0</v>
      </c>
      <c r="M19" s="113"/>
      <c r="N19" s="40"/>
      <c r="O19" s="74"/>
      <c r="P19" s="37">
        <f t="shared" si="8"/>
        <v>0</v>
      </c>
      <c r="Q19" s="114"/>
      <c r="R19" s="36"/>
      <c r="S19" s="74"/>
      <c r="T19" s="37">
        <f t="shared" si="9"/>
        <v>0</v>
      </c>
      <c r="U19" s="115"/>
      <c r="V19" s="5"/>
      <c r="Y19" s="8"/>
      <c r="Z19" s="27"/>
    </row>
    <row r="20">
      <c r="A20" s="30">
        <v>0.5208333333333334</v>
      </c>
      <c r="B20" s="41" t="s">
        <v>9</v>
      </c>
      <c r="C20" s="37"/>
      <c r="D20" s="37">
        <f t="shared" si="5"/>
        <v>0</v>
      </c>
      <c r="E20" s="113"/>
      <c r="F20" s="38" t="s">
        <v>10</v>
      </c>
      <c r="G20" s="70" t="s">
        <v>27</v>
      </c>
      <c r="H20" s="37">
        <f t="shared" si="6"/>
        <v>0</v>
      </c>
      <c r="I20" s="114"/>
      <c r="J20" s="39" t="s">
        <v>10</v>
      </c>
      <c r="K20" s="70" t="s">
        <v>27</v>
      </c>
      <c r="L20" s="37">
        <f t="shared" si="7"/>
        <v>0</v>
      </c>
      <c r="M20" s="113"/>
      <c r="N20" s="38" t="s">
        <v>10</v>
      </c>
      <c r="O20" s="70" t="s">
        <v>27</v>
      </c>
      <c r="P20" s="37">
        <f t="shared" si="8"/>
        <v>0</v>
      </c>
      <c r="Q20" s="114"/>
      <c r="R20" s="39" t="s">
        <v>10</v>
      </c>
      <c r="S20" s="70" t="s">
        <v>27</v>
      </c>
      <c r="T20" s="37">
        <f t="shared" si="9"/>
        <v>0</v>
      </c>
      <c r="U20" s="115"/>
      <c r="V20" s="5"/>
      <c r="Z20" s="8"/>
    </row>
    <row r="21">
      <c r="A21" s="30">
        <v>0.5416666666666666</v>
      </c>
      <c r="B21" s="41"/>
      <c r="C21" s="69"/>
      <c r="D21" s="37">
        <f t="shared" si="5"/>
        <v>0</v>
      </c>
      <c r="E21" s="113"/>
      <c r="F21" s="38"/>
      <c r="G21" s="69"/>
      <c r="H21" s="37">
        <f t="shared" si="6"/>
        <v>0</v>
      </c>
      <c r="I21" s="114"/>
      <c r="J21" s="39"/>
      <c r="K21" s="69"/>
      <c r="L21" s="37">
        <f t="shared" si="7"/>
        <v>0</v>
      </c>
      <c r="M21" s="113"/>
      <c r="N21" s="38"/>
      <c r="O21" s="69"/>
      <c r="P21" s="37">
        <f t="shared" si="8"/>
        <v>0</v>
      </c>
      <c r="Q21" s="114"/>
      <c r="R21" s="39"/>
      <c r="S21" s="69"/>
      <c r="T21" s="37">
        <f t="shared" si="9"/>
        <v>0</v>
      </c>
      <c r="U21" s="115"/>
      <c r="V21" s="5"/>
      <c r="Y21" s="8"/>
      <c r="Z21" s="8"/>
    </row>
    <row r="22">
      <c r="A22" s="30">
        <v>0.5625</v>
      </c>
      <c r="B22" s="41"/>
      <c r="C22" s="69"/>
      <c r="D22" s="37">
        <f t="shared" si="5"/>
        <v>0</v>
      </c>
      <c r="E22" s="113"/>
      <c r="F22" s="40"/>
      <c r="G22" s="72"/>
      <c r="H22" s="37">
        <f t="shared" si="6"/>
        <v>0</v>
      </c>
      <c r="I22" s="114"/>
      <c r="J22" s="36"/>
      <c r="K22" s="72"/>
      <c r="L22" s="37">
        <f t="shared" si="7"/>
        <v>0</v>
      </c>
      <c r="M22" s="113"/>
      <c r="N22" s="40"/>
      <c r="O22" s="72"/>
      <c r="P22" s="37">
        <f t="shared" si="8"/>
        <v>0</v>
      </c>
      <c r="Q22" s="114"/>
      <c r="R22" s="36"/>
      <c r="S22" s="74"/>
      <c r="T22" s="37">
        <f t="shared" si="9"/>
        <v>0</v>
      </c>
      <c r="U22" s="115"/>
      <c r="V22" s="5"/>
      <c r="Y22" s="8"/>
      <c r="Z22" s="8"/>
    </row>
    <row r="23">
      <c r="A23" s="30">
        <v>0.5833333333333334</v>
      </c>
      <c r="B23" s="41"/>
      <c r="C23" s="69"/>
      <c r="D23" s="37">
        <f t="shared" si="5"/>
        <v>0</v>
      </c>
      <c r="E23" s="113"/>
      <c r="F23" s="42"/>
      <c r="G23" s="74"/>
      <c r="H23" s="37">
        <f t="shared" si="6"/>
        <v>0</v>
      </c>
      <c r="I23" s="114"/>
      <c r="J23" s="36"/>
      <c r="K23" s="72"/>
      <c r="L23" s="37">
        <f t="shared" si="7"/>
        <v>0</v>
      </c>
      <c r="M23" s="113"/>
      <c r="N23" s="40"/>
      <c r="O23" s="44"/>
      <c r="P23" s="37">
        <f t="shared" si="8"/>
        <v>0</v>
      </c>
      <c r="Q23" s="114"/>
      <c r="R23" s="36"/>
      <c r="S23" s="72"/>
      <c r="T23" s="37">
        <f t="shared" si="9"/>
        <v>0</v>
      </c>
      <c r="U23" s="115"/>
      <c r="V23" s="5"/>
      <c r="Y23" s="8"/>
      <c r="Z23" s="8"/>
    </row>
    <row r="24">
      <c r="A24" s="30">
        <v>0.6041666666666666</v>
      </c>
      <c r="B24" s="41"/>
      <c r="C24" s="69"/>
      <c r="D24" s="37">
        <f t="shared" si="5"/>
        <v>0</v>
      </c>
      <c r="E24" s="113"/>
      <c r="F24" s="40"/>
      <c r="G24" s="72"/>
      <c r="H24" s="37">
        <f t="shared" si="6"/>
        <v>0</v>
      </c>
      <c r="I24" s="114"/>
      <c r="J24" s="36"/>
      <c r="K24" s="44"/>
      <c r="L24" s="37">
        <f t="shared" si="7"/>
        <v>0</v>
      </c>
      <c r="M24" s="113"/>
      <c r="N24" s="33"/>
      <c r="O24" s="37"/>
      <c r="P24" s="37">
        <f t="shared" si="8"/>
        <v>0</v>
      </c>
      <c r="Q24" s="114"/>
      <c r="R24" s="35"/>
      <c r="S24" s="37"/>
      <c r="T24" s="37">
        <f t="shared" si="9"/>
        <v>0</v>
      </c>
      <c r="U24" s="115"/>
      <c r="V24" s="5"/>
      <c r="Z24" s="73"/>
    </row>
    <row r="25">
      <c r="A25" s="30">
        <v>0.625</v>
      </c>
      <c r="B25" s="41"/>
      <c r="C25" s="69"/>
      <c r="D25" s="37">
        <f t="shared" si="5"/>
        <v>0</v>
      </c>
      <c r="E25" s="113"/>
      <c r="F25" s="40"/>
      <c r="G25" s="72"/>
      <c r="H25" s="37">
        <f t="shared" si="6"/>
        <v>0</v>
      </c>
      <c r="I25" s="114"/>
      <c r="J25" s="36"/>
      <c r="K25" s="44"/>
      <c r="L25" s="37"/>
      <c r="M25" s="113"/>
      <c r="N25" s="40"/>
      <c r="O25" s="72"/>
      <c r="P25" s="37">
        <f t="shared" si="8"/>
        <v>0</v>
      </c>
      <c r="Q25" s="114"/>
      <c r="R25" s="35"/>
      <c r="S25" s="69"/>
      <c r="T25" s="37">
        <f t="shared" si="9"/>
        <v>0</v>
      </c>
      <c r="U25" s="115"/>
      <c r="V25" s="5"/>
      <c r="Z25" s="8"/>
    </row>
    <row r="26">
      <c r="A26" s="30">
        <v>0.6458333333333334</v>
      </c>
      <c r="B26" s="41"/>
      <c r="C26" s="69"/>
      <c r="D26" s="37">
        <f t="shared" si="5"/>
        <v>0</v>
      </c>
      <c r="E26" s="113"/>
      <c r="F26" s="40"/>
      <c r="G26" s="72"/>
      <c r="H26" s="37">
        <f t="shared" si="6"/>
        <v>0</v>
      </c>
      <c r="I26" s="114"/>
      <c r="J26" s="36"/>
      <c r="K26" s="72"/>
      <c r="L26" s="37">
        <f t="shared" ref="L26:L27" si="10">M26*$Y$29</f>
        <v>0</v>
      </c>
      <c r="M26" s="113"/>
      <c r="N26" s="40"/>
      <c r="O26" s="74"/>
      <c r="P26" s="37">
        <f t="shared" si="8"/>
        <v>0</v>
      </c>
      <c r="Q26" s="114"/>
      <c r="R26" s="43" t="s">
        <v>9</v>
      </c>
      <c r="S26" s="69"/>
      <c r="T26" s="37">
        <f t="shared" si="9"/>
        <v>0</v>
      </c>
      <c r="U26" s="115"/>
      <c r="V26" s="5"/>
      <c r="Z26" s="8"/>
    </row>
    <row r="27">
      <c r="A27" s="30">
        <v>0.6666666666666666</v>
      </c>
      <c r="B27" s="41" t="s">
        <v>11</v>
      </c>
      <c r="C27" s="69"/>
      <c r="D27" s="37">
        <f t="shared" si="5"/>
        <v>0</v>
      </c>
      <c r="E27" s="113"/>
      <c r="F27" s="40"/>
      <c r="G27" s="74"/>
      <c r="H27" s="37">
        <f t="shared" si="6"/>
        <v>0</v>
      </c>
      <c r="I27" s="114"/>
      <c r="J27" s="36"/>
      <c r="K27" s="44"/>
      <c r="L27" s="37">
        <f t="shared" si="10"/>
        <v>0</v>
      </c>
      <c r="M27" s="113"/>
      <c r="N27" s="40"/>
      <c r="O27" s="74"/>
      <c r="P27" s="37">
        <f t="shared" si="8"/>
        <v>0</v>
      </c>
      <c r="Q27" s="114"/>
      <c r="R27" s="43"/>
      <c r="S27" s="69"/>
      <c r="T27" s="37">
        <f t="shared" si="9"/>
        <v>0</v>
      </c>
      <c r="U27" s="115"/>
      <c r="V27" s="5"/>
      <c r="Z27" s="8"/>
    </row>
    <row r="28">
      <c r="A28" s="30">
        <v>0.6875</v>
      </c>
      <c r="B28" s="44"/>
      <c r="C28" s="74"/>
      <c r="D28" s="37">
        <f t="shared" si="5"/>
        <v>0</v>
      </c>
      <c r="E28" s="113"/>
      <c r="F28" s="40"/>
      <c r="G28" s="72"/>
      <c r="H28" s="37">
        <f t="shared" si="6"/>
        <v>0</v>
      </c>
      <c r="I28" s="114"/>
      <c r="J28" s="36"/>
      <c r="K28" s="44"/>
      <c r="L28" s="37"/>
      <c r="M28" s="113"/>
      <c r="N28" s="40"/>
      <c r="O28" s="74"/>
      <c r="P28" s="37">
        <f t="shared" si="8"/>
        <v>0</v>
      </c>
      <c r="Q28" s="114"/>
      <c r="R28" s="43"/>
      <c r="S28" s="69"/>
      <c r="T28" s="37">
        <f t="shared" si="9"/>
        <v>0</v>
      </c>
      <c r="U28" s="115"/>
      <c r="V28" s="5"/>
      <c r="X28" s="117" t="s">
        <v>47</v>
      </c>
      <c r="Y28" s="118" t="s">
        <v>48</v>
      </c>
      <c r="Z28" s="8"/>
    </row>
    <row r="29">
      <c r="A29" s="30">
        <v>0.7083333333333334</v>
      </c>
      <c r="B29" s="44"/>
      <c r="C29" s="74"/>
      <c r="D29" s="37">
        <f t="shared" si="5"/>
        <v>0</v>
      </c>
      <c r="E29" s="113"/>
      <c r="F29" s="40"/>
      <c r="G29" s="74"/>
      <c r="H29" s="37">
        <f t="shared" si="6"/>
        <v>0</v>
      </c>
      <c r="I29" s="114"/>
      <c r="J29" s="36"/>
      <c r="K29" s="44"/>
      <c r="L29" s="37">
        <f t="shared" ref="L29:L40" si="11">M29*$Y$29</f>
        <v>0</v>
      </c>
      <c r="M29" s="113"/>
      <c r="N29" s="40"/>
      <c r="O29" s="74"/>
      <c r="P29" s="37">
        <f t="shared" si="8"/>
        <v>0</v>
      </c>
      <c r="Q29" s="114"/>
      <c r="R29" s="43"/>
      <c r="S29" s="69"/>
      <c r="T29" s="37">
        <f t="shared" si="9"/>
        <v>0</v>
      </c>
      <c r="U29" s="115"/>
      <c r="V29" s="5"/>
      <c r="W29" s="26"/>
      <c r="X29" s="119" t="s">
        <v>49</v>
      </c>
      <c r="Y29" s="120">
        <f>IFERROR(__xludf.DUMMYFUNCTION("GoogleFinance(""currency:""&amp;X29&amp;""JPY"")"),31.397730000000003)</f>
        <v>31.39773</v>
      </c>
      <c r="Z29" s="8"/>
    </row>
    <row r="30">
      <c r="A30" s="30">
        <v>0.7291666666666666</v>
      </c>
      <c r="B30" s="44"/>
      <c r="C30" s="74"/>
      <c r="D30" s="37">
        <f t="shared" si="5"/>
        <v>0</v>
      </c>
      <c r="E30" s="113"/>
      <c r="F30" s="40"/>
      <c r="G30" s="74"/>
      <c r="H30" s="37">
        <f t="shared" si="6"/>
        <v>0</v>
      </c>
      <c r="I30" s="114"/>
      <c r="J30" s="36"/>
      <c r="K30" s="72"/>
      <c r="L30" s="37">
        <f t="shared" si="11"/>
        <v>0</v>
      </c>
      <c r="M30" s="113"/>
      <c r="N30" s="40"/>
      <c r="O30" s="74"/>
      <c r="P30" s="37">
        <f t="shared" si="8"/>
        <v>0</v>
      </c>
      <c r="Q30" s="114"/>
      <c r="R30" s="43"/>
      <c r="S30" s="69"/>
      <c r="T30" s="37">
        <f t="shared" si="9"/>
        <v>0</v>
      </c>
      <c r="U30" s="115"/>
      <c r="V30" s="5"/>
      <c r="W30" s="66"/>
      <c r="X30" s="28" t="s">
        <v>50</v>
      </c>
      <c r="Z30" s="73"/>
    </row>
    <row r="31">
      <c r="A31" s="30">
        <v>0.75</v>
      </c>
      <c r="B31" s="44"/>
      <c r="C31" s="74"/>
      <c r="D31" s="37">
        <f t="shared" si="5"/>
        <v>0</v>
      </c>
      <c r="E31" s="113"/>
      <c r="F31" s="40"/>
      <c r="G31" s="72"/>
      <c r="H31" s="37">
        <f t="shared" si="6"/>
        <v>0</v>
      </c>
      <c r="I31" s="114"/>
      <c r="J31" s="36"/>
      <c r="K31" s="72"/>
      <c r="L31" s="37">
        <f t="shared" si="11"/>
        <v>0</v>
      </c>
      <c r="M31" s="113"/>
      <c r="N31" s="40"/>
      <c r="O31" s="72"/>
      <c r="P31" s="37">
        <f t="shared" si="8"/>
        <v>0</v>
      </c>
      <c r="Q31" s="114"/>
      <c r="R31" s="43"/>
      <c r="S31" s="69"/>
      <c r="T31" s="37">
        <f t="shared" si="9"/>
        <v>0</v>
      </c>
      <c r="U31" s="115"/>
      <c r="V31" s="5"/>
      <c r="Z31" s="73"/>
    </row>
    <row r="32">
      <c r="A32" s="30">
        <v>0.7708333333333334</v>
      </c>
      <c r="B32" s="45" t="s">
        <v>12</v>
      </c>
      <c r="C32" s="70" t="s">
        <v>27</v>
      </c>
      <c r="D32" s="37">
        <f t="shared" si="5"/>
        <v>0</v>
      </c>
      <c r="E32" s="113"/>
      <c r="F32" s="38" t="s">
        <v>12</v>
      </c>
      <c r="G32" s="70" t="s">
        <v>27</v>
      </c>
      <c r="H32" s="37">
        <f t="shared" si="6"/>
        <v>0</v>
      </c>
      <c r="I32" s="114"/>
      <c r="J32" s="39" t="s">
        <v>12</v>
      </c>
      <c r="K32" s="70" t="s">
        <v>27</v>
      </c>
      <c r="L32" s="37">
        <f t="shared" si="11"/>
        <v>0</v>
      </c>
      <c r="M32" s="113"/>
      <c r="N32" s="38" t="s">
        <v>12</v>
      </c>
      <c r="O32" s="70" t="s">
        <v>27</v>
      </c>
      <c r="P32" s="37">
        <f t="shared" si="8"/>
        <v>0</v>
      </c>
      <c r="Q32" s="114"/>
      <c r="R32" s="43"/>
      <c r="S32" s="69"/>
      <c r="T32" s="37">
        <f t="shared" si="9"/>
        <v>0</v>
      </c>
      <c r="U32" s="115"/>
      <c r="V32" s="5"/>
      <c r="W32" s="8"/>
      <c r="X32" s="75" t="s">
        <v>19</v>
      </c>
      <c r="Y32" s="76"/>
      <c r="Z32" s="73"/>
    </row>
    <row r="33">
      <c r="A33" s="30">
        <v>0.7916666666666666</v>
      </c>
      <c r="B33" s="45"/>
      <c r="C33" s="69"/>
      <c r="D33" s="37">
        <f t="shared" si="5"/>
        <v>0</v>
      </c>
      <c r="E33" s="113"/>
      <c r="F33" s="38"/>
      <c r="G33" s="69"/>
      <c r="H33" s="37">
        <f t="shared" si="6"/>
        <v>0</v>
      </c>
      <c r="I33" s="114"/>
      <c r="J33" s="39"/>
      <c r="K33" s="69"/>
      <c r="L33" s="37">
        <f t="shared" si="11"/>
        <v>0</v>
      </c>
      <c r="M33" s="113"/>
      <c r="N33" s="38"/>
      <c r="O33" s="69"/>
      <c r="P33" s="37">
        <f t="shared" si="8"/>
        <v>0</v>
      </c>
      <c r="Q33" s="114"/>
      <c r="R33" s="43" t="s">
        <v>11</v>
      </c>
      <c r="S33" s="69"/>
      <c r="T33" s="37">
        <f t="shared" si="9"/>
        <v>0</v>
      </c>
      <c r="U33" s="115"/>
      <c r="V33" s="5"/>
      <c r="W33" s="8"/>
      <c r="X33" s="49" t="s">
        <v>16</v>
      </c>
      <c r="Y33" s="50" t="s">
        <v>17</v>
      </c>
      <c r="Z33" s="73"/>
    </row>
    <row r="34">
      <c r="A34" s="30">
        <v>0.8125</v>
      </c>
      <c r="B34" s="44"/>
      <c r="C34" s="74"/>
      <c r="D34" s="37">
        <f t="shared" si="5"/>
        <v>0</v>
      </c>
      <c r="E34" s="113"/>
      <c r="F34" s="40"/>
      <c r="G34" s="72"/>
      <c r="H34" s="37">
        <f t="shared" si="6"/>
        <v>0</v>
      </c>
      <c r="I34" s="114"/>
      <c r="J34" s="36"/>
      <c r="K34" s="72"/>
      <c r="L34" s="37">
        <f t="shared" si="11"/>
        <v>0</v>
      </c>
      <c r="M34" s="113"/>
      <c r="N34" s="40"/>
      <c r="O34" s="44"/>
      <c r="P34" s="37">
        <f t="shared" si="8"/>
        <v>0</v>
      </c>
      <c r="Q34" s="114"/>
      <c r="R34" s="36"/>
      <c r="S34" s="72"/>
      <c r="T34" s="37">
        <f t="shared" si="9"/>
        <v>0</v>
      </c>
      <c r="U34" s="115"/>
      <c r="V34" s="5"/>
      <c r="W34" s="77" t="s">
        <v>27</v>
      </c>
      <c r="X34" s="78"/>
      <c r="Y34" s="79">
        <f t="shared" ref="Y34:Y38" si="12">sum(B42:U42)/$X$3</f>
        <v>0</v>
      </c>
      <c r="Z34" s="8"/>
    </row>
    <row r="35">
      <c r="A35" s="30">
        <v>0.8333333333333334</v>
      </c>
      <c r="B35" s="44"/>
      <c r="C35" s="74"/>
      <c r="D35" s="37">
        <f t="shared" si="5"/>
        <v>0</v>
      </c>
      <c r="E35" s="113"/>
      <c r="F35" s="40"/>
      <c r="G35" s="44"/>
      <c r="H35" s="37">
        <f t="shared" si="6"/>
        <v>0</v>
      </c>
      <c r="I35" s="114"/>
      <c r="J35" s="35"/>
      <c r="K35" s="37"/>
      <c r="L35" s="37">
        <f t="shared" si="11"/>
        <v>0</v>
      </c>
      <c r="M35" s="113"/>
      <c r="N35" s="33"/>
      <c r="O35" s="69"/>
      <c r="P35" s="37">
        <f t="shared" si="8"/>
        <v>0</v>
      </c>
      <c r="Q35" s="114"/>
      <c r="R35" s="35"/>
      <c r="S35" s="37"/>
      <c r="T35" s="37">
        <f t="shared" si="9"/>
        <v>0</v>
      </c>
      <c r="U35" s="115"/>
      <c r="V35" s="5"/>
      <c r="W35" s="80" t="s">
        <v>28</v>
      </c>
      <c r="X35" s="78"/>
      <c r="Y35" s="79">
        <f t="shared" si="12"/>
        <v>0</v>
      </c>
    </row>
    <row r="36">
      <c r="A36" s="30">
        <v>0.8541666666666666</v>
      </c>
      <c r="B36" s="44"/>
      <c r="C36" s="44"/>
      <c r="D36" s="37">
        <f t="shared" si="5"/>
        <v>0</v>
      </c>
      <c r="E36" s="113"/>
      <c r="F36" s="33"/>
      <c r="G36" s="69"/>
      <c r="H36" s="37">
        <f t="shared" si="6"/>
        <v>0</v>
      </c>
      <c r="I36" s="114"/>
      <c r="J36" s="35"/>
      <c r="K36" s="37"/>
      <c r="L36" s="37">
        <f t="shared" si="11"/>
        <v>0</v>
      </c>
      <c r="M36" s="113"/>
      <c r="N36" s="33"/>
      <c r="O36" s="69"/>
      <c r="P36" s="37">
        <f t="shared" si="8"/>
        <v>0</v>
      </c>
      <c r="Q36" s="114"/>
      <c r="R36" s="35"/>
      <c r="S36" s="69"/>
      <c r="T36" s="37">
        <f t="shared" si="9"/>
        <v>0</v>
      </c>
      <c r="U36" s="115"/>
      <c r="V36" s="5"/>
      <c r="W36" s="81" t="s">
        <v>29</v>
      </c>
      <c r="X36" s="78"/>
      <c r="Y36" s="79">
        <f t="shared" si="12"/>
        <v>0</v>
      </c>
    </row>
    <row r="37">
      <c r="A37" s="16">
        <v>0.875</v>
      </c>
      <c r="B37" s="17"/>
      <c r="C37" s="22"/>
      <c r="D37" s="22">
        <f t="shared" si="5"/>
        <v>0</v>
      </c>
      <c r="E37" s="108"/>
      <c r="F37" s="19"/>
      <c r="G37" s="64"/>
      <c r="H37" s="22">
        <f t="shared" si="6"/>
        <v>0</v>
      </c>
      <c r="I37" s="109"/>
      <c r="J37" s="21"/>
      <c r="K37" s="64"/>
      <c r="L37" s="22">
        <f t="shared" si="11"/>
        <v>0</v>
      </c>
      <c r="M37" s="108"/>
      <c r="N37" s="19"/>
      <c r="O37" s="64"/>
      <c r="P37" s="22">
        <f t="shared" si="8"/>
        <v>0</v>
      </c>
      <c r="Q37" s="109"/>
      <c r="R37" s="21"/>
      <c r="S37" s="64"/>
      <c r="T37" s="22">
        <f t="shared" si="9"/>
        <v>0</v>
      </c>
      <c r="U37" s="110"/>
      <c r="V37" s="5"/>
      <c r="W37" s="82" t="s">
        <v>30</v>
      </c>
      <c r="X37" s="78"/>
      <c r="Y37" s="79">
        <f t="shared" si="12"/>
        <v>0</v>
      </c>
      <c r="Z37" s="8"/>
    </row>
    <row r="38">
      <c r="A38" s="16">
        <v>0.8958333333333334</v>
      </c>
      <c r="B38" s="17"/>
      <c r="C38" s="64"/>
      <c r="D38" s="22">
        <f t="shared" si="5"/>
        <v>0</v>
      </c>
      <c r="E38" s="108"/>
      <c r="F38" s="19"/>
      <c r="G38" s="64"/>
      <c r="H38" s="22">
        <f t="shared" si="6"/>
        <v>0</v>
      </c>
      <c r="I38" s="109"/>
      <c r="J38" s="21"/>
      <c r="K38" s="64"/>
      <c r="L38" s="22">
        <f t="shared" si="11"/>
        <v>0</v>
      </c>
      <c r="M38" s="108"/>
      <c r="N38" s="19"/>
      <c r="O38" s="64"/>
      <c r="P38" s="22">
        <f t="shared" si="8"/>
        <v>0</v>
      </c>
      <c r="Q38" s="109"/>
      <c r="R38" s="21"/>
      <c r="S38" s="64"/>
      <c r="T38" s="22">
        <f t="shared" si="9"/>
        <v>0</v>
      </c>
      <c r="U38" s="110"/>
      <c r="V38" s="5"/>
      <c r="W38" s="83" t="s">
        <v>13</v>
      </c>
      <c r="X38" s="84"/>
      <c r="Y38" s="85">
        <f t="shared" si="12"/>
        <v>0</v>
      </c>
      <c r="Z38" s="8"/>
    </row>
    <row r="39">
      <c r="A39" s="16">
        <v>0.9166666666666666</v>
      </c>
      <c r="B39" s="17"/>
      <c r="C39" s="64"/>
      <c r="D39" s="22">
        <f t="shared" si="5"/>
        <v>0</v>
      </c>
      <c r="E39" s="108"/>
      <c r="F39" s="19"/>
      <c r="G39" s="64"/>
      <c r="H39" s="22">
        <f t="shared" si="6"/>
        <v>0</v>
      </c>
      <c r="I39" s="109"/>
      <c r="J39" s="21"/>
      <c r="K39" s="64"/>
      <c r="L39" s="22">
        <f t="shared" si="11"/>
        <v>0</v>
      </c>
      <c r="M39" s="108"/>
      <c r="N39" s="19"/>
      <c r="O39" s="64"/>
      <c r="P39" s="22">
        <f t="shared" si="8"/>
        <v>0</v>
      </c>
      <c r="Q39" s="109"/>
      <c r="R39" s="21"/>
      <c r="S39" s="64"/>
      <c r="T39" s="22">
        <f t="shared" si="9"/>
        <v>0</v>
      </c>
      <c r="U39" s="110"/>
      <c r="V39" s="5"/>
      <c r="W39" s="54" t="s">
        <v>31</v>
      </c>
      <c r="X39" s="86">
        <f t="shared" ref="X39:Y39" si="13">sum(X34:X38)</f>
        <v>0</v>
      </c>
      <c r="Y39" s="86">
        <f t="shared" si="13"/>
        <v>0</v>
      </c>
      <c r="Z39" s="27"/>
    </row>
    <row r="40">
      <c r="A40" s="16">
        <v>0.9583333333333334</v>
      </c>
      <c r="B40" s="17"/>
      <c r="C40" s="64"/>
      <c r="D40" s="22">
        <f t="shared" si="5"/>
        <v>0</v>
      </c>
      <c r="E40" s="108"/>
      <c r="F40" s="19"/>
      <c r="G40" s="64"/>
      <c r="H40" s="22">
        <f t="shared" si="6"/>
        <v>0</v>
      </c>
      <c r="I40" s="109"/>
      <c r="J40" s="21"/>
      <c r="K40" s="64"/>
      <c r="L40" s="22">
        <f t="shared" si="11"/>
        <v>0</v>
      </c>
      <c r="M40" s="108"/>
      <c r="N40" s="19"/>
      <c r="O40" s="64"/>
      <c r="P40" s="22">
        <f t="shared" si="8"/>
        <v>0</v>
      </c>
      <c r="Q40" s="109"/>
      <c r="R40" s="21"/>
      <c r="S40" s="64"/>
      <c r="T40" s="22">
        <f t="shared" si="9"/>
        <v>0</v>
      </c>
      <c r="U40" s="110"/>
      <c r="V40" s="5"/>
      <c r="W40" s="8"/>
    </row>
    <row r="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5"/>
      <c r="W41" s="5"/>
      <c r="X41" s="49" t="s">
        <v>16</v>
      </c>
      <c r="Y41" s="50" t="s">
        <v>17</v>
      </c>
      <c r="Z41" s="50" t="s">
        <v>32</v>
      </c>
    </row>
    <row r="42">
      <c r="A42" s="88" t="s">
        <v>27</v>
      </c>
      <c r="B42" s="88"/>
      <c r="C42" s="88" t="s">
        <v>27</v>
      </c>
      <c r="D42" s="89">
        <f t="shared" ref="D42:D45" si="14">SUMIF($C$3:$C$40,C42,$D$3:$D$40)</f>
        <v>0</v>
      </c>
      <c r="E42" s="87"/>
      <c r="F42" s="88"/>
      <c r="G42" s="88" t="s">
        <v>27</v>
      </c>
      <c r="H42" s="89">
        <f t="shared" ref="H42:H45" si="15">SUMIF($G$3:$G$40,G42,$H$3:$H$40)</f>
        <v>0</v>
      </c>
      <c r="I42" s="87"/>
      <c r="J42" s="88"/>
      <c r="K42" s="88" t="s">
        <v>27</v>
      </c>
      <c r="L42" s="89">
        <f t="shared" ref="L42:L46" si="16">SUMIF($K$3:$K$40,K42,$L$3:$L$40)</f>
        <v>0</v>
      </c>
      <c r="M42" s="87"/>
      <c r="N42" s="88"/>
      <c r="O42" s="88" t="s">
        <v>27</v>
      </c>
      <c r="P42" s="89">
        <f t="shared" ref="P42:P46" si="17">SUMIF($O$3:$O$40,O42,$P$3:$P$40)</f>
        <v>0</v>
      </c>
      <c r="Q42" s="87"/>
      <c r="R42" s="88"/>
      <c r="S42" s="88" t="s">
        <v>27</v>
      </c>
      <c r="T42" s="89">
        <f t="shared" ref="T42:T46" si="18">SUMIF($S$3:$S$40,S42,$T$3:$T$40)</f>
        <v>0</v>
      </c>
      <c r="U42" s="87"/>
      <c r="V42" s="5"/>
      <c r="W42" s="77" t="s">
        <v>27</v>
      </c>
      <c r="X42" s="90">
        <f t="shared" ref="X42:X46" si="19">X34*$X$3</f>
        <v>0</v>
      </c>
      <c r="Y42" s="79">
        <f t="shared" ref="Y42:Y46" si="20">sum(B42:U42)</f>
        <v>0</v>
      </c>
      <c r="Z42" s="79">
        <f t="shared" ref="Z42:Z49" si="21">X42-Y42</f>
        <v>0</v>
      </c>
    </row>
    <row r="43" ht="15.0" customHeight="1">
      <c r="A43" s="91" t="s">
        <v>28</v>
      </c>
      <c r="B43" s="91"/>
      <c r="C43" s="91" t="s">
        <v>28</v>
      </c>
      <c r="D43" s="89">
        <f t="shared" si="14"/>
        <v>0</v>
      </c>
      <c r="E43" s="87"/>
      <c r="F43" s="91"/>
      <c r="G43" s="91" t="s">
        <v>28</v>
      </c>
      <c r="H43" s="89">
        <f t="shared" si="15"/>
        <v>0</v>
      </c>
      <c r="I43" s="87"/>
      <c r="J43" s="91"/>
      <c r="K43" s="91" t="s">
        <v>28</v>
      </c>
      <c r="L43" s="89">
        <f t="shared" si="16"/>
        <v>0</v>
      </c>
      <c r="M43" s="87"/>
      <c r="N43" s="91"/>
      <c r="O43" s="91" t="s">
        <v>28</v>
      </c>
      <c r="P43" s="89">
        <f t="shared" si="17"/>
        <v>0</v>
      </c>
      <c r="Q43" s="87"/>
      <c r="R43" s="91"/>
      <c r="S43" s="91" t="s">
        <v>28</v>
      </c>
      <c r="T43" s="89">
        <f t="shared" si="18"/>
        <v>0</v>
      </c>
      <c r="U43" s="87"/>
      <c r="V43" s="5"/>
      <c r="W43" s="80" t="s">
        <v>28</v>
      </c>
      <c r="X43" s="90">
        <f t="shared" si="19"/>
        <v>0</v>
      </c>
      <c r="Y43" s="79">
        <f t="shared" si="20"/>
        <v>0</v>
      </c>
      <c r="Z43" s="79">
        <f t="shared" si="21"/>
        <v>0</v>
      </c>
    </row>
    <row r="44">
      <c r="A44" s="92" t="s">
        <v>29</v>
      </c>
      <c r="B44" s="92"/>
      <c r="C44" s="92" t="s">
        <v>29</v>
      </c>
      <c r="D44" s="89">
        <f t="shared" si="14"/>
        <v>0</v>
      </c>
      <c r="E44" s="87"/>
      <c r="F44" s="92"/>
      <c r="G44" s="92" t="s">
        <v>29</v>
      </c>
      <c r="H44" s="89">
        <f t="shared" si="15"/>
        <v>0</v>
      </c>
      <c r="I44" s="87"/>
      <c r="J44" s="92"/>
      <c r="K44" s="92" t="s">
        <v>29</v>
      </c>
      <c r="L44" s="89">
        <f t="shared" si="16"/>
        <v>0</v>
      </c>
      <c r="M44" s="87"/>
      <c r="N44" s="92"/>
      <c r="O44" s="92" t="s">
        <v>29</v>
      </c>
      <c r="P44" s="89">
        <f t="shared" si="17"/>
        <v>0</v>
      </c>
      <c r="Q44" s="87"/>
      <c r="R44" s="92"/>
      <c r="S44" s="92" t="s">
        <v>29</v>
      </c>
      <c r="T44" s="89">
        <f t="shared" si="18"/>
        <v>0</v>
      </c>
      <c r="U44" s="87"/>
      <c r="V44" s="5"/>
      <c r="W44" s="81" t="s">
        <v>29</v>
      </c>
      <c r="X44" s="90">
        <f t="shared" si="19"/>
        <v>0</v>
      </c>
      <c r="Y44" s="79">
        <f t="shared" si="20"/>
        <v>0</v>
      </c>
      <c r="Z44" s="79">
        <f t="shared" si="21"/>
        <v>0</v>
      </c>
    </row>
    <row r="45">
      <c r="A45" s="93" t="s">
        <v>30</v>
      </c>
      <c r="B45" s="93"/>
      <c r="C45" s="93" t="s">
        <v>30</v>
      </c>
      <c r="D45" s="89">
        <f t="shared" si="14"/>
        <v>0</v>
      </c>
      <c r="E45" s="87"/>
      <c r="F45" s="93"/>
      <c r="G45" s="93" t="s">
        <v>30</v>
      </c>
      <c r="H45" s="89">
        <f t="shared" si="15"/>
        <v>0</v>
      </c>
      <c r="I45" s="87"/>
      <c r="J45" s="93"/>
      <c r="K45" s="93" t="s">
        <v>30</v>
      </c>
      <c r="L45" s="89">
        <f t="shared" si="16"/>
        <v>0</v>
      </c>
      <c r="M45" s="87"/>
      <c r="N45" s="93"/>
      <c r="O45" s="93" t="s">
        <v>30</v>
      </c>
      <c r="P45" s="89">
        <f t="shared" si="17"/>
        <v>0</v>
      </c>
      <c r="Q45" s="87"/>
      <c r="R45" s="93"/>
      <c r="S45" s="93" t="s">
        <v>30</v>
      </c>
      <c r="T45" s="89">
        <f t="shared" si="18"/>
        <v>0</v>
      </c>
      <c r="U45" s="87"/>
      <c r="V45" s="5"/>
      <c r="W45" s="82" t="s">
        <v>30</v>
      </c>
      <c r="X45" s="90">
        <f t="shared" si="19"/>
        <v>0</v>
      </c>
      <c r="Y45" s="79">
        <f t="shared" si="20"/>
        <v>0</v>
      </c>
      <c r="Z45" s="79">
        <f t="shared" si="21"/>
        <v>0</v>
      </c>
    </row>
    <row r="46">
      <c r="A46" s="46" t="s">
        <v>13</v>
      </c>
      <c r="B46" s="47" t="s">
        <v>14</v>
      </c>
      <c r="C46" s="46" t="s">
        <v>13</v>
      </c>
      <c r="D46" s="94"/>
      <c r="E46" s="87"/>
      <c r="F46" s="47" t="s">
        <v>14</v>
      </c>
      <c r="G46" s="46" t="s">
        <v>13</v>
      </c>
      <c r="H46" s="94"/>
      <c r="I46" s="87"/>
      <c r="J46" s="47" t="s">
        <v>14</v>
      </c>
      <c r="K46" s="46" t="s">
        <v>13</v>
      </c>
      <c r="L46" s="94">
        <f t="shared" si="16"/>
        <v>0</v>
      </c>
      <c r="M46" s="87"/>
      <c r="N46" s="47" t="s">
        <v>14</v>
      </c>
      <c r="O46" s="46" t="s">
        <v>13</v>
      </c>
      <c r="P46" s="94">
        <f t="shared" si="17"/>
        <v>0</v>
      </c>
      <c r="Q46" s="87"/>
      <c r="R46" s="47" t="s">
        <v>14</v>
      </c>
      <c r="S46" s="46" t="s">
        <v>13</v>
      </c>
      <c r="T46" s="94">
        <f t="shared" si="18"/>
        <v>0</v>
      </c>
      <c r="U46" s="87"/>
      <c r="V46" s="5"/>
      <c r="W46" s="83" t="s">
        <v>13</v>
      </c>
      <c r="X46" s="95">
        <f t="shared" si="19"/>
        <v>0</v>
      </c>
      <c r="Y46" s="85">
        <f t="shared" si="20"/>
        <v>0</v>
      </c>
      <c r="Z46" s="85">
        <f t="shared" si="21"/>
        <v>0</v>
      </c>
    </row>
    <row r="47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7"/>
      <c r="V47" s="5"/>
      <c r="W47" s="96" t="s">
        <v>20</v>
      </c>
      <c r="X47" s="97">
        <f>sum(X42:X46)</f>
        <v>0</v>
      </c>
      <c r="Y47" s="98">
        <f>sum(Y39:Y43)</f>
        <v>0</v>
      </c>
      <c r="Z47" s="98">
        <f t="shared" si="21"/>
        <v>0</v>
      </c>
    </row>
    <row r="48">
      <c r="A48" s="99" t="s">
        <v>33</v>
      </c>
      <c r="B48" s="100" t="s">
        <v>34</v>
      </c>
      <c r="C48" s="99" t="s">
        <v>33</v>
      </c>
      <c r="D48" s="94"/>
      <c r="E48" s="87"/>
      <c r="F48" s="100"/>
      <c r="G48" s="99" t="s">
        <v>33</v>
      </c>
      <c r="H48" s="94">
        <f>SUMIF($G$3:$G$40,G48,$H$3:$H$40)</f>
        <v>0</v>
      </c>
      <c r="I48" s="87"/>
      <c r="J48" s="100"/>
      <c r="K48" s="99" t="s">
        <v>33</v>
      </c>
      <c r="L48" s="94">
        <f>SUMIF($K$3:$K$40,K48,$L$3:$L$40)</f>
        <v>0</v>
      </c>
      <c r="M48" s="87"/>
      <c r="N48" s="100"/>
      <c r="O48" s="99" t="s">
        <v>33</v>
      </c>
      <c r="P48" s="94">
        <f>SUMIF($O$3:$O$40,O48,$P$3:$P$40)</f>
        <v>0</v>
      </c>
      <c r="Q48" s="87"/>
      <c r="R48" s="100" t="s">
        <v>35</v>
      </c>
      <c r="S48" s="99" t="s">
        <v>33</v>
      </c>
      <c r="T48" s="94"/>
      <c r="U48" s="87"/>
      <c r="V48" s="5"/>
      <c r="W48" s="101" t="s">
        <v>33</v>
      </c>
      <c r="X48" s="90">
        <v>200000.0</v>
      </c>
      <c r="Y48" s="102">
        <v>0.0</v>
      </c>
      <c r="Z48" s="79">
        <f t="shared" si="21"/>
        <v>200000</v>
      </c>
    </row>
    <row r="49">
      <c r="A49" s="51"/>
      <c r="B49" s="57" t="s">
        <v>20</v>
      </c>
      <c r="D49" s="58">
        <f>sum(D42:D44)</f>
        <v>0</v>
      </c>
      <c r="E49" s="121"/>
      <c r="F49" s="57" t="s">
        <v>20</v>
      </c>
      <c r="H49" s="58">
        <f>sum(H42:H44)</f>
        <v>0</v>
      </c>
      <c r="I49" s="121"/>
      <c r="J49" s="57" t="s">
        <v>20</v>
      </c>
      <c r="L49" s="58">
        <f>sum(L42:L44)</f>
        <v>0</v>
      </c>
      <c r="M49" s="121"/>
      <c r="N49" s="57" t="s">
        <v>20</v>
      </c>
      <c r="P49" s="58">
        <f>sum(P42:P44)</f>
        <v>0</v>
      </c>
      <c r="Q49" s="121"/>
      <c r="R49" s="57" t="s">
        <v>20</v>
      </c>
      <c r="T49" s="58">
        <f>sum(T42:T44)</f>
        <v>0</v>
      </c>
      <c r="U49" s="121"/>
      <c r="V49" s="48"/>
      <c r="W49" s="54" t="s">
        <v>31</v>
      </c>
      <c r="X49" s="103">
        <f t="shared" ref="X49:Y49" si="22">sum(X42:X47)</f>
        <v>0</v>
      </c>
      <c r="Y49" s="104">
        <f t="shared" si="22"/>
        <v>0</v>
      </c>
      <c r="Z49" s="104">
        <f t="shared" si="21"/>
        <v>0</v>
      </c>
    </row>
  </sheetData>
  <mergeCells count="11">
    <mergeCell ref="F49:G49"/>
    <mergeCell ref="J49:K49"/>
    <mergeCell ref="N49:O49"/>
    <mergeCell ref="R49:S49"/>
    <mergeCell ref="B1:E1"/>
    <mergeCell ref="F1:I1"/>
    <mergeCell ref="J1:M1"/>
    <mergeCell ref="N1:Q1"/>
    <mergeCell ref="R1:U1"/>
    <mergeCell ref="X32:Y32"/>
    <mergeCell ref="B49:C49"/>
  </mergeCells>
  <conditionalFormatting sqref="Z42:Z49">
    <cfRule type="cellIs" dxfId="3" priority="1" operator="lessThan">
      <formula>0</formula>
    </cfRule>
  </conditionalFormatting>
  <dataValidations>
    <dataValidation type="list" allowBlank="1" sqref="C3:C40 G3:G40 K3:K40 O3:O40 S3:S40">
      <formula1>$W$42:$W$46</formula1>
    </dataValidation>
  </dataValidations>
  <hyperlinks>
    <hyperlink r:id="rId1" ref="W7"/>
    <hyperlink r:id="rId2" ref="W9"/>
    <hyperlink r:id="rId3" ref="W11"/>
    <hyperlink r:id="rId4" ref="X30"/>
  </hyperlinks>
  <printOptions/>
  <pageMargins bottom="0.5905511811023622" footer="0.0" header="0.0" left="0.19685039370078738" right="0.0" top="0.5905511811023622"/>
  <pageSetup fitToWidth="0" paperSize="9" cellComments="atEnd" orientation="landscape" pageOrder="overThenDown"/>
  <drawing r:id="rId5"/>
  <tableParts count="1"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16.0"/>
    <col customWidth="1" min="3" max="3" width="8.0"/>
    <col customWidth="1" min="4" max="4" width="7.63"/>
    <col customWidth="1" min="5" max="5" width="4.63"/>
    <col customWidth="1" min="6" max="6" width="20.88"/>
    <col customWidth="1" min="7" max="7" width="8.0"/>
    <col customWidth="1" min="8" max="8" width="6.63"/>
    <col customWidth="1" min="9" max="9" width="4.63"/>
    <col customWidth="1" min="10" max="10" width="19.25"/>
    <col customWidth="1" min="11" max="11" width="8.0"/>
    <col customWidth="1" min="12" max="12" width="6.63"/>
    <col customWidth="1" min="13" max="13" width="4.63"/>
    <col customWidth="1" min="14" max="14" width="20.88"/>
    <col customWidth="1" min="15" max="15" width="8.0"/>
    <col customWidth="1" min="16" max="16" width="6.63"/>
    <col customWidth="1" min="17" max="17" width="4.63"/>
    <col customWidth="1" min="18" max="18" width="18.38"/>
    <col customWidth="1" min="19" max="19" width="8.0"/>
    <col customWidth="1" min="20" max="20" width="7.5"/>
    <col customWidth="1" min="21" max="21" width="4.63"/>
    <col customWidth="1" min="22" max="22" width="3.0"/>
    <col customWidth="1" min="23" max="23" width="9.0"/>
    <col customWidth="1" min="24" max="24" width="10.13"/>
    <col customWidth="1" min="25" max="25" width="9.88"/>
    <col customWidth="1" min="26" max="26" width="10.13"/>
  </cols>
  <sheetData>
    <row r="1">
      <c r="A1" s="1" t="s">
        <v>0</v>
      </c>
      <c r="B1" s="2">
        <v>1.0</v>
      </c>
      <c r="F1" s="3">
        <f t="shared" ref="F1:F2" si="1">B1+1</f>
        <v>2</v>
      </c>
      <c r="I1" s="4"/>
      <c r="J1" s="2">
        <f t="shared" ref="J1:J2" si="2">F1+1</f>
        <v>3</v>
      </c>
      <c r="N1" s="3">
        <f t="shared" ref="N1:N2" si="3">J1+1</f>
        <v>4</v>
      </c>
      <c r="Q1" s="4"/>
      <c r="R1" s="2">
        <f t="shared" ref="R1:R2" si="4">N1+1</f>
        <v>5</v>
      </c>
      <c r="V1" s="5"/>
      <c r="W1" s="6" t="s">
        <v>1</v>
      </c>
      <c r="X1" s="7">
        <v>44805.0</v>
      </c>
    </row>
    <row r="2">
      <c r="A2" s="9" t="s">
        <v>2</v>
      </c>
      <c r="B2" s="10" t="str">
        <f>Y25</f>
        <v/>
      </c>
      <c r="C2" s="15" t="str">
        <f>TEXT(B2,"ddd")</f>
        <v>土</v>
      </c>
      <c r="D2" s="62" t="s">
        <v>23</v>
      </c>
      <c r="E2" s="105" t="s">
        <v>36</v>
      </c>
      <c r="F2" s="12">
        <f t="shared" si="1"/>
        <v>1</v>
      </c>
      <c r="G2" s="15" t="str">
        <f>TEXT(F2,"ddd")</f>
        <v>日</v>
      </c>
      <c r="H2" s="62" t="s">
        <v>23</v>
      </c>
      <c r="I2" s="106" t="s">
        <v>36</v>
      </c>
      <c r="J2" s="14">
        <f t="shared" si="2"/>
        <v>2</v>
      </c>
      <c r="K2" s="15" t="str">
        <f>TEXT(J2,"ddd")</f>
        <v>月</v>
      </c>
      <c r="L2" s="62" t="s">
        <v>23</v>
      </c>
      <c r="M2" s="105" t="s">
        <v>36</v>
      </c>
      <c r="N2" s="12">
        <f t="shared" si="3"/>
        <v>3</v>
      </c>
      <c r="O2" s="15" t="str">
        <f>TEXT(N2,"ddd")</f>
        <v>火</v>
      </c>
      <c r="P2" s="62" t="s">
        <v>23</v>
      </c>
      <c r="Q2" s="106" t="s">
        <v>36</v>
      </c>
      <c r="R2" s="14">
        <f t="shared" si="4"/>
        <v>4</v>
      </c>
      <c r="S2" s="15" t="str">
        <f>TEXT(R2,"ddd")</f>
        <v>水</v>
      </c>
      <c r="T2" s="62" t="s">
        <v>23</v>
      </c>
      <c r="U2" s="107" t="s">
        <v>36</v>
      </c>
      <c r="V2" s="5"/>
      <c r="W2" s="6" t="s">
        <v>3</v>
      </c>
      <c r="X2" s="7">
        <v>44809.0</v>
      </c>
      <c r="Y2" s="6" t="s">
        <v>25</v>
      </c>
      <c r="Z2" s="63">
        <f>TODAY()</f>
        <v>44810</v>
      </c>
    </row>
    <row r="3">
      <c r="A3" s="16">
        <v>0.0</v>
      </c>
      <c r="B3" s="17"/>
      <c r="C3" s="64"/>
      <c r="D3" s="22">
        <f t="shared" ref="D3:D40" si="5">E3*$Y$29</f>
        <v>0</v>
      </c>
      <c r="E3" s="108"/>
      <c r="F3" s="19"/>
      <c r="G3" s="64"/>
      <c r="H3" s="22">
        <f t="shared" ref="H3:H40" si="6">I3*$Y$29</f>
        <v>0</v>
      </c>
      <c r="I3" s="109"/>
      <c r="J3" s="21"/>
      <c r="K3" s="64"/>
      <c r="L3" s="22">
        <f t="shared" ref="L3:L40" si="7">M3*$Y$29</f>
        <v>0</v>
      </c>
      <c r="M3" s="108"/>
      <c r="N3" s="19"/>
      <c r="O3" s="64"/>
      <c r="P3" s="22">
        <f t="shared" ref="P3:P40" si="8">Q3*$Y$29</f>
        <v>0</v>
      </c>
      <c r="Q3" s="109"/>
      <c r="R3" s="21"/>
      <c r="S3" s="64"/>
      <c r="T3" s="22">
        <f t="shared" ref="T3:T40" si="9">U3*$Y$29</f>
        <v>0</v>
      </c>
      <c r="U3" s="122"/>
      <c r="V3" s="5"/>
      <c r="W3" s="6" t="s">
        <v>4</v>
      </c>
      <c r="X3" s="23">
        <f>X2-X1+1</f>
        <v>5</v>
      </c>
      <c r="Y3" s="6" t="s">
        <v>26</v>
      </c>
      <c r="Z3" s="65">
        <f>Z2-X1+1</f>
        <v>6</v>
      </c>
    </row>
    <row r="4">
      <c r="A4" s="16">
        <v>0.041666666666666664</v>
      </c>
      <c r="B4" s="17"/>
      <c r="C4" s="64"/>
      <c r="D4" s="22">
        <f t="shared" si="5"/>
        <v>0</v>
      </c>
      <c r="E4" s="108"/>
      <c r="F4" s="19"/>
      <c r="G4" s="64"/>
      <c r="H4" s="22">
        <f t="shared" si="6"/>
        <v>0</v>
      </c>
      <c r="I4" s="109"/>
      <c r="J4" s="21"/>
      <c r="K4" s="64"/>
      <c r="L4" s="22">
        <f t="shared" si="7"/>
        <v>0</v>
      </c>
      <c r="M4" s="108"/>
      <c r="N4" s="19"/>
      <c r="O4" s="64"/>
      <c r="P4" s="22">
        <f t="shared" si="8"/>
        <v>0</v>
      </c>
      <c r="Q4" s="109"/>
      <c r="R4" s="21"/>
      <c r="S4" s="64"/>
      <c r="T4" s="22">
        <f t="shared" si="9"/>
        <v>0</v>
      </c>
      <c r="U4" s="122"/>
      <c r="V4" s="5"/>
    </row>
    <row r="5">
      <c r="A5" s="16">
        <v>0.08333333333333333</v>
      </c>
      <c r="B5" s="17"/>
      <c r="C5" s="64"/>
      <c r="D5" s="22">
        <f t="shared" si="5"/>
        <v>0</v>
      </c>
      <c r="E5" s="108"/>
      <c r="F5" s="19"/>
      <c r="G5" s="64"/>
      <c r="H5" s="22">
        <f t="shared" si="6"/>
        <v>0</v>
      </c>
      <c r="I5" s="109"/>
      <c r="J5" s="21"/>
      <c r="K5" s="64"/>
      <c r="L5" s="22">
        <f t="shared" si="7"/>
        <v>0</v>
      </c>
      <c r="M5" s="108"/>
      <c r="N5" s="19"/>
      <c r="O5" s="64"/>
      <c r="P5" s="22">
        <f t="shared" si="8"/>
        <v>0</v>
      </c>
      <c r="Q5" s="109"/>
      <c r="R5" s="21"/>
      <c r="S5" s="64"/>
      <c r="T5" s="22">
        <f t="shared" si="9"/>
        <v>0</v>
      </c>
      <c r="U5" s="122"/>
      <c r="V5" s="5"/>
      <c r="W5" s="25" t="s">
        <v>5</v>
      </c>
    </row>
    <row r="6">
      <c r="A6" s="16">
        <v>0.125</v>
      </c>
      <c r="B6" s="17"/>
      <c r="C6" s="64"/>
      <c r="D6" s="22">
        <f t="shared" si="5"/>
        <v>0</v>
      </c>
      <c r="E6" s="108"/>
      <c r="F6" s="19"/>
      <c r="G6" s="64"/>
      <c r="H6" s="22">
        <f t="shared" si="6"/>
        <v>0</v>
      </c>
      <c r="I6" s="109"/>
      <c r="J6" s="21"/>
      <c r="K6" s="64"/>
      <c r="L6" s="22">
        <f t="shared" si="7"/>
        <v>0</v>
      </c>
      <c r="M6" s="108"/>
      <c r="N6" s="19"/>
      <c r="O6" s="64"/>
      <c r="P6" s="22">
        <f t="shared" si="8"/>
        <v>0</v>
      </c>
      <c r="Q6" s="109"/>
      <c r="R6" s="21"/>
      <c r="S6" s="64"/>
      <c r="T6" s="22">
        <f t="shared" si="9"/>
        <v>0</v>
      </c>
      <c r="U6" s="122"/>
      <c r="V6" s="5"/>
      <c r="W6" s="26" t="s">
        <v>37</v>
      </c>
      <c r="Y6" s="8"/>
      <c r="Z6" s="8"/>
    </row>
    <row r="7">
      <c r="A7" s="16">
        <v>0.16666666666666666</v>
      </c>
      <c r="B7" s="17"/>
      <c r="C7" s="64"/>
      <c r="D7" s="22">
        <f t="shared" si="5"/>
        <v>0</v>
      </c>
      <c r="E7" s="108"/>
      <c r="F7" s="19"/>
      <c r="G7" s="64"/>
      <c r="H7" s="22">
        <f t="shared" si="6"/>
        <v>0</v>
      </c>
      <c r="I7" s="109"/>
      <c r="J7" s="21"/>
      <c r="K7" s="64"/>
      <c r="L7" s="22">
        <f t="shared" si="7"/>
        <v>0</v>
      </c>
      <c r="M7" s="108"/>
      <c r="N7" s="19"/>
      <c r="O7" s="64"/>
      <c r="P7" s="22">
        <f t="shared" si="8"/>
        <v>0</v>
      </c>
      <c r="Q7" s="109"/>
      <c r="R7" s="21"/>
      <c r="S7" s="64"/>
      <c r="T7" s="22">
        <f t="shared" si="9"/>
        <v>0</v>
      </c>
      <c r="U7" s="122"/>
      <c r="V7" s="5"/>
      <c r="W7" s="28" t="s">
        <v>38</v>
      </c>
      <c r="X7" s="27"/>
      <c r="Y7" s="8"/>
      <c r="Z7" s="8"/>
    </row>
    <row r="8">
      <c r="A8" s="16">
        <v>0.20833333333333334</v>
      </c>
      <c r="B8" s="17"/>
      <c r="C8" s="64"/>
      <c r="D8" s="22">
        <f t="shared" si="5"/>
        <v>0</v>
      </c>
      <c r="E8" s="108"/>
      <c r="F8" s="19"/>
      <c r="G8" s="64"/>
      <c r="H8" s="22">
        <f t="shared" si="6"/>
        <v>0</v>
      </c>
      <c r="I8" s="109"/>
      <c r="J8" s="21"/>
      <c r="K8" s="64"/>
      <c r="L8" s="22">
        <f t="shared" si="7"/>
        <v>0</v>
      </c>
      <c r="M8" s="108"/>
      <c r="N8" s="19"/>
      <c r="O8" s="64"/>
      <c r="P8" s="22">
        <f t="shared" si="8"/>
        <v>0</v>
      </c>
      <c r="Q8" s="109"/>
      <c r="R8" s="21"/>
      <c r="S8" s="64"/>
      <c r="T8" s="22">
        <f t="shared" si="9"/>
        <v>0</v>
      </c>
      <c r="U8" s="122"/>
      <c r="V8" s="5"/>
      <c r="W8" s="111" t="s">
        <v>39</v>
      </c>
      <c r="X8" s="27"/>
      <c r="Y8" s="8"/>
      <c r="Z8" s="8"/>
    </row>
    <row r="9">
      <c r="A9" s="16">
        <v>0.25</v>
      </c>
      <c r="B9" s="17"/>
      <c r="C9" s="64"/>
      <c r="D9" s="22">
        <f t="shared" si="5"/>
        <v>0</v>
      </c>
      <c r="E9" s="108"/>
      <c r="F9" s="19"/>
      <c r="G9" s="64"/>
      <c r="H9" s="22">
        <f t="shared" si="6"/>
        <v>0</v>
      </c>
      <c r="I9" s="109"/>
      <c r="J9" s="21"/>
      <c r="K9" s="64"/>
      <c r="L9" s="22">
        <f t="shared" si="7"/>
        <v>0</v>
      </c>
      <c r="M9" s="108"/>
      <c r="N9" s="19"/>
      <c r="O9" s="64"/>
      <c r="P9" s="22">
        <f t="shared" si="8"/>
        <v>0</v>
      </c>
      <c r="Q9" s="109"/>
      <c r="R9" s="21"/>
      <c r="S9" s="64"/>
      <c r="T9" s="22">
        <f t="shared" si="9"/>
        <v>0</v>
      </c>
      <c r="U9" s="122"/>
      <c r="V9" s="5"/>
      <c r="W9" s="112" t="s">
        <v>40</v>
      </c>
      <c r="X9" s="67"/>
      <c r="Y9" s="8"/>
      <c r="Z9" s="8"/>
    </row>
    <row r="10">
      <c r="A10" s="16">
        <v>0.2916666666666667</v>
      </c>
      <c r="B10" s="17"/>
      <c r="C10" s="22"/>
      <c r="D10" s="22">
        <f t="shared" si="5"/>
        <v>0</v>
      </c>
      <c r="E10" s="108"/>
      <c r="F10" s="19"/>
      <c r="G10" s="64"/>
      <c r="H10" s="22">
        <f t="shared" si="6"/>
        <v>0</v>
      </c>
      <c r="I10" s="109"/>
      <c r="J10" s="21"/>
      <c r="K10" s="64"/>
      <c r="L10" s="22">
        <f t="shared" si="7"/>
        <v>0</v>
      </c>
      <c r="M10" s="108"/>
      <c r="N10" s="19"/>
      <c r="O10" s="22"/>
      <c r="P10" s="22">
        <f t="shared" si="8"/>
        <v>0</v>
      </c>
      <c r="Q10" s="109"/>
      <c r="R10" s="21"/>
      <c r="S10" s="22"/>
      <c r="T10" s="22">
        <f t="shared" si="9"/>
        <v>0</v>
      </c>
      <c r="U10" s="122"/>
      <c r="V10" s="5"/>
      <c r="W10" s="26" t="s">
        <v>41</v>
      </c>
      <c r="X10" s="29"/>
      <c r="Y10" s="68"/>
      <c r="Z10" s="68"/>
    </row>
    <row r="11">
      <c r="A11" s="30">
        <v>0.3333333333333333</v>
      </c>
      <c r="B11" s="31"/>
      <c r="C11" s="69"/>
      <c r="D11" s="37">
        <f t="shared" si="5"/>
        <v>0</v>
      </c>
      <c r="E11" s="113"/>
      <c r="F11" s="33"/>
      <c r="G11" s="69"/>
      <c r="H11" s="37">
        <f t="shared" si="6"/>
        <v>0</v>
      </c>
      <c r="I11" s="114"/>
      <c r="J11" s="35"/>
      <c r="K11" s="69"/>
      <c r="L11" s="37">
        <f t="shared" si="7"/>
        <v>0</v>
      </c>
      <c r="M11" s="113"/>
      <c r="N11" s="33"/>
      <c r="O11" s="69"/>
      <c r="P11" s="37">
        <f t="shared" si="8"/>
        <v>0</v>
      </c>
      <c r="Q11" s="114"/>
      <c r="R11" s="36"/>
      <c r="S11" s="44"/>
      <c r="T11" s="37">
        <f t="shared" si="9"/>
        <v>0</v>
      </c>
      <c r="U11" s="115"/>
      <c r="V11" s="5"/>
      <c r="W11" s="28" t="s">
        <v>7</v>
      </c>
      <c r="X11" s="8"/>
      <c r="Y11" s="8"/>
      <c r="Z11" s="8"/>
    </row>
    <row r="12">
      <c r="A12" s="30">
        <v>0.3541666666666667</v>
      </c>
      <c r="B12" s="31"/>
      <c r="C12" s="37"/>
      <c r="D12" s="37">
        <f t="shared" si="5"/>
        <v>0</v>
      </c>
      <c r="E12" s="113"/>
      <c r="F12" s="38" t="s">
        <v>8</v>
      </c>
      <c r="G12" s="70" t="s">
        <v>27</v>
      </c>
      <c r="H12" s="37">
        <f t="shared" si="6"/>
        <v>1255.9092</v>
      </c>
      <c r="I12" s="114">
        <v>40.0</v>
      </c>
      <c r="J12" s="39" t="s">
        <v>8</v>
      </c>
      <c r="K12" s="70" t="s">
        <v>27</v>
      </c>
      <c r="L12" s="37">
        <f t="shared" si="7"/>
        <v>1255.9092</v>
      </c>
      <c r="M12" s="113">
        <v>40.0</v>
      </c>
      <c r="N12" s="38" t="s">
        <v>8</v>
      </c>
      <c r="O12" s="70" t="s">
        <v>27</v>
      </c>
      <c r="P12" s="37">
        <f t="shared" si="8"/>
        <v>1255.9092</v>
      </c>
      <c r="Q12" s="114">
        <v>40.0</v>
      </c>
      <c r="R12" s="39" t="s">
        <v>8</v>
      </c>
      <c r="S12" s="70" t="s">
        <v>27</v>
      </c>
      <c r="T12" s="37">
        <f t="shared" si="9"/>
        <v>1255.9092</v>
      </c>
      <c r="U12" s="115">
        <v>40.0</v>
      </c>
      <c r="V12" s="5"/>
      <c r="X12" s="8"/>
      <c r="Y12" s="8"/>
      <c r="Z12" s="8"/>
    </row>
    <row r="13">
      <c r="A13" s="30">
        <v>0.375</v>
      </c>
      <c r="B13" s="31"/>
      <c r="C13" s="37"/>
      <c r="D13" s="37">
        <f t="shared" si="5"/>
        <v>0</v>
      </c>
      <c r="E13" s="113"/>
      <c r="F13" s="38"/>
      <c r="G13" s="69"/>
      <c r="H13" s="37">
        <f t="shared" si="6"/>
        <v>0</v>
      </c>
      <c r="I13" s="114"/>
      <c r="J13" s="39"/>
      <c r="K13" s="69"/>
      <c r="L13" s="37">
        <f t="shared" si="7"/>
        <v>0</v>
      </c>
      <c r="M13" s="113"/>
      <c r="N13" s="38"/>
      <c r="O13" s="69"/>
      <c r="P13" s="37">
        <f t="shared" si="8"/>
        <v>0</v>
      </c>
      <c r="Q13" s="114"/>
      <c r="R13" s="39"/>
      <c r="S13" s="69"/>
      <c r="T13" s="37">
        <f t="shared" si="9"/>
        <v>0</v>
      </c>
      <c r="U13" s="115"/>
      <c r="V13" s="5"/>
      <c r="X13" s="8"/>
      <c r="Y13" s="8"/>
      <c r="Z13" s="71"/>
    </row>
    <row r="14">
      <c r="A14" s="30">
        <v>0.3958333333333333</v>
      </c>
      <c r="B14" s="31"/>
      <c r="C14" s="37"/>
      <c r="D14" s="37">
        <f t="shared" si="5"/>
        <v>0</v>
      </c>
      <c r="E14" s="113"/>
      <c r="F14" s="123" t="s">
        <v>51</v>
      </c>
      <c r="G14" s="69"/>
      <c r="H14" s="37">
        <f t="shared" si="6"/>
        <v>0</v>
      </c>
      <c r="I14" s="114"/>
      <c r="J14" s="35"/>
      <c r="K14" s="69"/>
      <c r="L14" s="37">
        <f t="shared" si="7"/>
        <v>0</v>
      </c>
      <c r="M14" s="113"/>
      <c r="N14" s="124" t="s">
        <v>52</v>
      </c>
      <c r="O14" s="125" t="s">
        <v>29</v>
      </c>
      <c r="P14" s="37">
        <f t="shared" si="8"/>
        <v>313.9773</v>
      </c>
      <c r="Q14" s="114">
        <v>10.0</v>
      </c>
      <c r="R14" s="126" t="s">
        <v>51</v>
      </c>
      <c r="S14" s="69"/>
      <c r="T14" s="37">
        <f t="shared" si="9"/>
        <v>0</v>
      </c>
      <c r="U14" s="115"/>
      <c r="V14" s="5"/>
      <c r="W14" s="25" t="s">
        <v>42</v>
      </c>
      <c r="X14" s="8"/>
      <c r="Y14" s="8"/>
      <c r="Z14" s="73"/>
    </row>
    <row r="15">
      <c r="A15" s="30">
        <v>0.4166666666666667</v>
      </c>
      <c r="B15" s="127" t="s">
        <v>53</v>
      </c>
      <c r="C15" s="37"/>
      <c r="D15" s="37">
        <f t="shared" si="5"/>
        <v>0</v>
      </c>
      <c r="E15" s="113"/>
      <c r="F15" s="124" t="s">
        <v>52</v>
      </c>
      <c r="G15" s="125" t="s">
        <v>29</v>
      </c>
      <c r="H15" s="37">
        <f t="shared" si="6"/>
        <v>313.9773</v>
      </c>
      <c r="I15" s="114">
        <v>10.0</v>
      </c>
      <c r="J15" s="35"/>
      <c r="K15" s="69"/>
      <c r="L15" s="37">
        <f t="shared" si="7"/>
        <v>0</v>
      </c>
      <c r="M15" s="113"/>
      <c r="N15" s="128" t="s">
        <v>54</v>
      </c>
      <c r="O15" s="129" t="s">
        <v>28</v>
      </c>
      <c r="P15" s="37">
        <f t="shared" si="8"/>
        <v>2825.7957</v>
      </c>
      <c r="Q15" s="114">
        <v>90.0</v>
      </c>
      <c r="R15" s="130" t="s">
        <v>55</v>
      </c>
      <c r="S15" s="129" t="s">
        <v>28</v>
      </c>
      <c r="T15" s="37">
        <f t="shared" si="9"/>
        <v>0</v>
      </c>
      <c r="U15" s="115"/>
      <c r="V15" s="5"/>
      <c r="W15" s="116" t="s">
        <v>43</v>
      </c>
      <c r="X15" s="8"/>
      <c r="Y15" s="8"/>
      <c r="Z15" s="73"/>
    </row>
    <row r="16">
      <c r="A16" s="30">
        <v>0.4375</v>
      </c>
      <c r="B16" s="127"/>
      <c r="C16" s="37"/>
      <c r="D16" s="37">
        <f t="shared" si="5"/>
        <v>0</v>
      </c>
      <c r="E16" s="113"/>
      <c r="F16" s="128" t="s">
        <v>56</v>
      </c>
      <c r="G16" s="129" t="s">
        <v>28</v>
      </c>
      <c r="H16" s="37">
        <f t="shared" si="6"/>
        <v>2511.8184</v>
      </c>
      <c r="I16" s="114">
        <v>80.0</v>
      </c>
      <c r="J16" s="35"/>
      <c r="K16" s="69"/>
      <c r="L16" s="37">
        <f t="shared" si="7"/>
        <v>0</v>
      </c>
      <c r="M16" s="113"/>
      <c r="N16" s="128"/>
      <c r="O16" s="69"/>
      <c r="P16" s="37">
        <f t="shared" si="8"/>
        <v>0</v>
      </c>
      <c r="Q16" s="114"/>
      <c r="R16" s="130"/>
      <c r="S16" s="69"/>
      <c r="T16" s="37">
        <f t="shared" si="9"/>
        <v>0</v>
      </c>
      <c r="U16" s="115"/>
      <c r="V16" s="5"/>
      <c r="W16" s="116" t="s">
        <v>44</v>
      </c>
      <c r="X16" s="8"/>
      <c r="Y16" s="8"/>
      <c r="Z16" s="27"/>
    </row>
    <row r="17">
      <c r="A17" s="30">
        <v>0.4583333333333333</v>
      </c>
      <c r="B17" s="127"/>
      <c r="C17" s="69"/>
      <c r="D17" s="37">
        <f t="shared" si="5"/>
        <v>0</v>
      </c>
      <c r="E17" s="113"/>
      <c r="F17" s="128"/>
      <c r="G17" s="69"/>
      <c r="H17" s="37">
        <f t="shared" si="6"/>
        <v>0</v>
      </c>
      <c r="I17" s="114"/>
      <c r="J17" s="35"/>
      <c r="K17" s="69"/>
      <c r="L17" s="37">
        <f t="shared" si="7"/>
        <v>0</v>
      </c>
      <c r="M17" s="113"/>
      <c r="N17" s="128"/>
      <c r="O17" s="69"/>
      <c r="P17" s="37">
        <f t="shared" si="8"/>
        <v>0</v>
      </c>
      <c r="Q17" s="114"/>
      <c r="R17" s="130"/>
      <c r="S17" s="69"/>
      <c r="T17" s="37">
        <f t="shared" si="9"/>
        <v>0</v>
      </c>
      <c r="U17" s="115"/>
      <c r="V17" s="5"/>
      <c r="W17" s="116" t="s">
        <v>45</v>
      </c>
      <c r="X17" s="8"/>
      <c r="Y17" s="8"/>
      <c r="Z17" s="73"/>
    </row>
    <row r="18">
      <c r="A18" s="30">
        <v>0.4791666666666667</v>
      </c>
      <c r="B18" s="127"/>
      <c r="C18" s="37"/>
      <c r="D18" s="37">
        <f t="shared" si="5"/>
        <v>0</v>
      </c>
      <c r="E18" s="113"/>
      <c r="F18" s="128"/>
      <c r="G18" s="69"/>
      <c r="H18" s="37">
        <f t="shared" si="6"/>
        <v>0</v>
      </c>
      <c r="I18" s="114"/>
      <c r="J18" s="43" t="s">
        <v>52</v>
      </c>
      <c r="K18" s="125" t="s">
        <v>29</v>
      </c>
      <c r="L18" s="37">
        <f t="shared" si="7"/>
        <v>313.9773</v>
      </c>
      <c r="M18" s="113">
        <v>10.0</v>
      </c>
      <c r="N18" s="128"/>
      <c r="O18" s="69"/>
      <c r="P18" s="37">
        <f t="shared" si="8"/>
        <v>0</v>
      </c>
      <c r="Q18" s="114"/>
      <c r="R18" s="130"/>
      <c r="S18" s="69"/>
      <c r="T18" s="37">
        <f t="shared" si="9"/>
        <v>0</v>
      </c>
      <c r="U18" s="115"/>
      <c r="V18" s="5"/>
      <c r="W18" s="26" t="s">
        <v>46</v>
      </c>
      <c r="X18" s="8"/>
      <c r="Y18" s="8"/>
      <c r="Z18" s="73"/>
    </row>
    <row r="19">
      <c r="A19" s="30">
        <v>0.5</v>
      </c>
      <c r="B19" s="127"/>
      <c r="C19" s="69"/>
      <c r="D19" s="37">
        <f t="shared" si="5"/>
        <v>0</v>
      </c>
      <c r="E19" s="113"/>
      <c r="F19" s="124" t="s">
        <v>52</v>
      </c>
      <c r="G19" s="125" t="s">
        <v>29</v>
      </c>
      <c r="H19" s="37">
        <f t="shared" si="6"/>
        <v>313.9773</v>
      </c>
      <c r="I19" s="114">
        <v>10.0</v>
      </c>
      <c r="J19" s="130" t="s">
        <v>57</v>
      </c>
      <c r="K19" s="129" t="s">
        <v>28</v>
      </c>
      <c r="L19" s="37">
        <f t="shared" si="7"/>
        <v>6279.546</v>
      </c>
      <c r="M19" s="131">
        <v>200.0</v>
      </c>
      <c r="N19" s="124" t="s">
        <v>52</v>
      </c>
      <c r="O19" s="125" t="s">
        <v>29</v>
      </c>
      <c r="P19" s="37">
        <f t="shared" si="8"/>
        <v>313.9773</v>
      </c>
      <c r="Q19" s="114">
        <v>10.0</v>
      </c>
      <c r="R19" s="126" t="s">
        <v>53</v>
      </c>
      <c r="S19" s="74"/>
      <c r="T19" s="37">
        <f t="shared" si="9"/>
        <v>0</v>
      </c>
      <c r="U19" s="115"/>
      <c r="V19" s="5"/>
      <c r="Y19" s="8"/>
      <c r="Z19" s="27"/>
    </row>
    <row r="20">
      <c r="A20" s="30">
        <v>0.5208333333333334</v>
      </c>
      <c r="B20" s="41" t="s">
        <v>9</v>
      </c>
      <c r="C20" s="69"/>
      <c r="D20" s="37">
        <f t="shared" si="5"/>
        <v>0</v>
      </c>
      <c r="E20" s="113"/>
      <c r="F20" s="38" t="s">
        <v>10</v>
      </c>
      <c r="G20" s="70" t="s">
        <v>27</v>
      </c>
      <c r="H20" s="37">
        <f t="shared" si="6"/>
        <v>1883.8638</v>
      </c>
      <c r="I20" s="114">
        <v>60.0</v>
      </c>
      <c r="J20" s="39" t="s">
        <v>10</v>
      </c>
      <c r="K20" s="70" t="s">
        <v>27</v>
      </c>
      <c r="L20" s="37">
        <f t="shared" si="7"/>
        <v>1883.8638</v>
      </c>
      <c r="M20" s="113">
        <v>60.0</v>
      </c>
      <c r="N20" s="38" t="s">
        <v>10</v>
      </c>
      <c r="O20" s="70" t="s">
        <v>27</v>
      </c>
      <c r="P20" s="37">
        <f t="shared" si="8"/>
        <v>1883.8638</v>
      </c>
      <c r="Q20" s="114">
        <v>60.0</v>
      </c>
      <c r="R20" s="39" t="s">
        <v>10</v>
      </c>
      <c r="S20" s="70" t="s">
        <v>27</v>
      </c>
      <c r="T20" s="37">
        <f t="shared" si="9"/>
        <v>1883.8638</v>
      </c>
      <c r="U20" s="115">
        <v>60.0</v>
      </c>
      <c r="V20" s="5"/>
      <c r="Z20" s="8"/>
    </row>
    <row r="21">
      <c r="A21" s="30">
        <v>0.5416666666666666</v>
      </c>
      <c r="B21" s="41"/>
      <c r="C21" s="69"/>
      <c r="D21" s="37">
        <f t="shared" si="5"/>
        <v>0</v>
      </c>
      <c r="E21" s="113"/>
      <c r="F21" s="38"/>
      <c r="G21" s="69"/>
      <c r="H21" s="37">
        <f t="shared" si="6"/>
        <v>0</v>
      </c>
      <c r="I21" s="114"/>
      <c r="J21" s="39"/>
      <c r="K21" s="69"/>
      <c r="L21" s="37">
        <f t="shared" si="7"/>
        <v>0</v>
      </c>
      <c r="M21" s="113"/>
      <c r="N21" s="38"/>
      <c r="O21" s="69"/>
      <c r="P21" s="37">
        <f t="shared" si="8"/>
        <v>0</v>
      </c>
      <c r="Q21" s="114"/>
      <c r="R21" s="39"/>
      <c r="S21" s="69"/>
      <c r="T21" s="37">
        <f t="shared" si="9"/>
        <v>0</v>
      </c>
      <c r="U21" s="115"/>
      <c r="V21" s="5"/>
      <c r="Y21" s="8"/>
      <c r="Z21" s="8"/>
    </row>
    <row r="22">
      <c r="A22" s="30">
        <v>0.5625</v>
      </c>
      <c r="B22" s="41"/>
      <c r="C22" s="69"/>
      <c r="D22" s="37">
        <f t="shared" si="5"/>
        <v>0</v>
      </c>
      <c r="E22" s="113"/>
      <c r="F22" s="33"/>
      <c r="G22" s="69"/>
      <c r="H22" s="37">
        <f t="shared" si="6"/>
        <v>0</v>
      </c>
      <c r="I22" s="114"/>
      <c r="J22" s="130"/>
      <c r="K22" s="69"/>
      <c r="L22" s="37">
        <f t="shared" si="7"/>
        <v>0</v>
      </c>
      <c r="M22" s="113"/>
      <c r="N22" s="33"/>
      <c r="O22" s="69"/>
      <c r="P22" s="37">
        <f t="shared" si="8"/>
        <v>0</v>
      </c>
      <c r="Q22" s="114"/>
      <c r="R22" s="126"/>
      <c r="S22" s="74"/>
      <c r="T22" s="37">
        <f t="shared" si="9"/>
        <v>0</v>
      </c>
      <c r="U22" s="115"/>
      <c r="V22" s="5"/>
      <c r="Y22" s="8"/>
      <c r="Z22" s="8"/>
    </row>
    <row r="23">
      <c r="A23" s="30">
        <v>0.5833333333333334</v>
      </c>
      <c r="B23" s="41"/>
      <c r="C23" s="69"/>
      <c r="D23" s="37">
        <f t="shared" si="5"/>
        <v>0</v>
      </c>
      <c r="E23" s="113"/>
      <c r="F23" s="33"/>
      <c r="G23" s="69"/>
      <c r="H23" s="37">
        <f t="shared" si="6"/>
        <v>0</v>
      </c>
      <c r="I23" s="114"/>
      <c r="J23" s="130"/>
      <c r="K23" s="69"/>
      <c r="L23" s="37">
        <f t="shared" si="7"/>
        <v>0</v>
      </c>
      <c r="M23" s="113"/>
      <c r="N23" s="33"/>
      <c r="O23" s="69"/>
      <c r="P23" s="37">
        <f t="shared" si="8"/>
        <v>0</v>
      </c>
      <c r="Q23" s="114"/>
      <c r="R23" s="126"/>
      <c r="S23" s="72"/>
      <c r="T23" s="37">
        <f t="shared" si="9"/>
        <v>0</v>
      </c>
      <c r="U23" s="115"/>
      <c r="V23" s="5"/>
      <c r="Y23" s="8"/>
      <c r="Z23" s="8"/>
    </row>
    <row r="24">
      <c r="A24" s="30">
        <v>0.6041666666666666</v>
      </c>
      <c r="B24" s="41"/>
      <c r="C24" s="69"/>
      <c r="D24" s="37">
        <f t="shared" si="5"/>
        <v>0</v>
      </c>
      <c r="E24" s="113"/>
      <c r="F24" s="33"/>
      <c r="G24" s="69"/>
      <c r="H24" s="37">
        <f t="shared" si="6"/>
        <v>0</v>
      </c>
      <c r="I24" s="114"/>
      <c r="J24" s="130"/>
      <c r="K24" s="69"/>
      <c r="L24" s="37">
        <f t="shared" si="7"/>
        <v>0</v>
      </c>
      <c r="M24" s="113"/>
      <c r="N24" s="33"/>
      <c r="O24" s="69"/>
      <c r="P24" s="37">
        <f t="shared" si="8"/>
        <v>0</v>
      </c>
      <c r="Q24" s="114"/>
      <c r="R24" s="126"/>
      <c r="S24" s="37"/>
      <c r="T24" s="37">
        <f t="shared" si="9"/>
        <v>0</v>
      </c>
      <c r="U24" s="115"/>
      <c r="V24" s="5"/>
      <c r="Z24" s="73"/>
    </row>
    <row r="25">
      <c r="A25" s="30">
        <v>0.625</v>
      </c>
      <c r="B25" s="41"/>
      <c r="C25" s="69"/>
      <c r="D25" s="37">
        <f t="shared" si="5"/>
        <v>0</v>
      </c>
      <c r="E25" s="113"/>
      <c r="F25" s="33"/>
      <c r="G25" s="69"/>
      <c r="H25" s="37">
        <f t="shared" si="6"/>
        <v>0</v>
      </c>
      <c r="I25" s="114"/>
      <c r="J25" s="130"/>
      <c r="K25" s="69"/>
      <c r="L25" s="37">
        <f t="shared" si="7"/>
        <v>0</v>
      </c>
      <c r="M25" s="113"/>
      <c r="N25" s="33"/>
      <c r="O25" s="69"/>
      <c r="P25" s="37">
        <f t="shared" si="8"/>
        <v>0</v>
      </c>
      <c r="Q25" s="114"/>
      <c r="R25" s="126"/>
      <c r="S25" s="69"/>
      <c r="T25" s="37">
        <f t="shared" si="9"/>
        <v>0</v>
      </c>
      <c r="U25" s="115"/>
      <c r="V25" s="5"/>
      <c r="Z25" s="8"/>
    </row>
    <row r="26">
      <c r="A26" s="30">
        <v>0.6458333333333334</v>
      </c>
      <c r="B26" s="41"/>
      <c r="C26" s="69"/>
      <c r="D26" s="37">
        <f t="shared" si="5"/>
        <v>0</v>
      </c>
      <c r="E26" s="113"/>
      <c r="F26" s="33"/>
      <c r="G26" s="69"/>
      <c r="H26" s="37">
        <f t="shared" si="6"/>
        <v>0</v>
      </c>
      <c r="I26" s="114"/>
      <c r="J26" s="130"/>
      <c r="K26" s="69"/>
      <c r="L26" s="37">
        <f t="shared" si="7"/>
        <v>0</v>
      </c>
      <c r="M26" s="113"/>
      <c r="N26" s="33"/>
      <c r="O26" s="69"/>
      <c r="P26" s="37">
        <f t="shared" si="8"/>
        <v>0</v>
      </c>
      <c r="Q26" s="114"/>
      <c r="R26" s="43" t="s">
        <v>9</v>
      </c>
      <c r="S26" s="69"/>
      <c r="T26" s="37">
        <f t="shared" si="9"/>
        <v>0</v>
      </c>
      <c r="U26" s="115"/>
      <c r="V26" s="5"/>
      <c r="Z26" s="8"/>
    </row>
    <row r="27">
      <c r="A27" s="30">
        <v>0.6666666666666666</v>
      </c>
      <c r="B27" s="41" t="s">
        <v>11</v>
      </c>
      <c r="C27" s="69"/>
      <c r="D27" s="37">
        <f t="shared" si="5"/>
        <v>0</v>
      </c>
      <c r="E27" s="113"/>
      <c r="F27" s="33"/>
      <c r="G27" s="69"/>
      <c r="H27" s="37">
        <f t="shared" si="6"/>
        <v>0</v>
      </c>
      <c r="I27" s="114"/>
      <c r="J27" s="130"/>
      <c r="K27" s="69"/>
      <c r="L27" s="37">
        <f t="shared" si="7"/>
        <v>0</v>
      </c>
      <c r="M27" s="113"/>
      <c r="N27" s="33"/>
      <c r="O27" s="69"/>
      <c r="P27" s="37">
        <f t="shared" si="8"/>
        <v>0</v>
      </c>
      <c r="Q27" s="114"/>
      <c r="R27" s="43"/>
      <c r="S27" s="69"/>
      <c r="T27" s="37">
        <f t="shared" si="9"/>
        <v>0</v>
      </c>
      <c r="U27" s="115"/>
      <c r="V27" s="5"/>
      <c r="Z27" s="8"/>
    </row>
    <row r="28">
      <c r="A28" s="30">
        <v>0.6875</v>
      </c>
      <c r="B28" s="127" t="s">
        <v>58</v>
      </c>
      <c r="C28" s="74"/>
      <c r="D28" s="37">
        <f t="shared" si="5"/>
        <v>0</v>
      </c>
      <c r="E28" s="113"/>
      <c r="F28" s="33"/>
      <c r="G28" s="69"/>
      <c r="H28" s="37">
        <f t="shared" si="6"/>
        <v>0</v>
      </c>
      <c r="I28" s="114"/>
      <c r="J28" s="130"/>
      <c r="K28" s="69"/>
      <c r="L28" s="37">
        <f t="shared" si="7"/>
        <v>0</v>
      </c>
      <c r="M28" s="113"/>
      <c r="N28" s="33"/>
      <c r="O28" s="69"/>
      <c r="P28" s="37">
        <f t="shared" si="8"/>
        <v>0</v>
      </c>
      <c r="Q28" s="114"/>
      <c r="R28" s="43"/>
      <c r="S28" s="69"/>
      <c r="T28" s="37">
        <f t="shared" si="9"/>
        <v>0</v>
      </c>
      <c r="U28" s="115"/>
      <c r="V28" s="5"/>
      <c r="X28" s="117" t="s">
        <v>59</v>
      </c>
      <c r="Y28" s="118" t="s">
        <v>48</v>
      </c>
      <c r="Z28" s="8"/>
    </row>
    <row r="29">
      <c r="A29" s="30">
        <v>0.7083333333333334</v>
      </c>
      <c r="B29" s="41" t="s">
        <v>52</v>
      </c>
      <c r="C29" s="125" t="s">
        <v>29</v>
      </c>
      <c r="D29" s="37">
        <f t="shared" si="5"/>
        <v>313.9773</v>
      </c>
      <c r="E29" s="113">
        <v>10.0</v>
      </c>
      <c r="F29" s="33"/>
      <c r="G29" s="69"/>
      <c r="H29" s="37">
        <f t="shared" si="6"/>
        <v>0</v>
      </c>
      <c r="I29" s="114"/>
      <c r="J29" s="130"/>
      <c r="K29" s="69"/>
      <c r="L29" s="37">
        <f t="shared" si="7"/>
        <v>0</v>
      </c>
      <c r="M29" s="113"/>
      <c r="N29" s="33"/>
      <c r="O29" s="69"/>
      <c r="P29" s="37">
        <f t="shared" si="8"/>
        <v>0</v>
      </c>
      <c r="Q29" s="114"/>
      <c r="R29" s="43"/>
      <c r="S29" s="69"/>
      <c r="T29" s="37">
        <f t="shared" si="9"/>
        <v>0</v>
      </c>
      <c r="U29" s="115"/>
      <c r="V29" s="5"/>
      <c r="W29" s="26"/>
      <c r="X29" s="119" t="s">
        <v>49</v>
      </c>
      <c r="Y29" s="120">
        <f>IFERROR(__xludf.DUMMYFUNCTION("GoogleFinance(""currency:""&amp;X29&amp;""JPY"")"),31.397730000000003)</f>
        <v>31.39773</v>
      </c>
      <c r="Z29" s="8"/>
    </row>
    <row r="30">
      <c r="A30" s="30">
        <v>0.7291666666666666</v>
      </c>
      <c r="B30" s="127" t="s">
        <v>60</v>
      </c>
      <c r="C30" s="74"/>
      <c r="D30" s="37">
        <f t="shared" si="5"/>
        <v>0</v>
      </c>
      <c r="E30" s="113"/>
      <c r="F30" s="33"/>
      <c r="G30" s="69"/>
      <c r="H30" s="37">
        <f t="shared" si="6"/>
        <v>0</v>
      </c>
      <c r="I30" s="114"/>
      <c r="J30" s="43" t="s">
        <v>52</v>
      </c>
      <c r="K30" s="125" t="s">
        <v>29</v>
      </c>
      <c r="L30" s="37">
        <f t="shared" si="7"/>
        <v>470.96595</v>
      </c>
      <c r="M30" s="113">
        <v>15.0</v>
      </c>
      <c r="N30" s="33"/>
      <c r="O30" s="69"/>
      <c r="P30" s="37">
        <f t="shared" si="8"/>
        <v>0</v>
      </c>
      <c r="Q30" s="114"/>
      <c r="R30" s="43"/>
      <c r="S30" s="69"/>
      <c r="T30" s="37">
        <f t="shared" si="9"/>
        <v>0</v>
      </c>
      <c r="U30" s="115"/>
      <c r="V30" s="5"/>
      <c r="W30" s="66"/>
      <c r="X30" s="28" t="s">
        <v>50</v>
      </c>
      <c r="Z30" s="73"/>
    </row>
    <row r="31">
      <c r="A31" s="30">
        <v>0.75</v>
      </c>
      <c r="B31" s="41" t="s">
        <v>52</v>
      </c>
      <c r="C31" s="125" t="s">
        <v>29</v>
      </c>
      <c r="D31" s="37">
        <f t="shared" si="5"/>
        <v>313.9773</v>
      </c>
      <c r="E31" s="113">
        <v>10.0</v>
      </c>
      <c r="F31" s="33"/>
      <c r="G31" s="69"/>
      <c r="H31" s="37">
        <f t="shared" si="6"/>
        <v>0</v>
      </c>
      <c r="I31" s="114"/>
      <c r="J31" s="43" t="s">
        <v>61</v>
      </c>
      <c r="K31" s="74"/>
      <c r="L31" s="37">
        <f t="shared" si="7"/>
        <v>0</v>
      </c>
      <c r="M31" s="113"/>
      <c r="N31" s="33"/>
      <c r="O31" s="69"/>
      <c r="P31" s="37">
        <f t="shared" si="8"/>
        <v>0</v>
      </c>
      <c r="Q31" s="114"/>
      <c r="R31" s="43"/>
      <c r="S31" s="69"/>
      <c r="T31" s="37">
        <f t="shared" si="9"/>
        <v>0</v>
      </c>
      <c r="U31" s="115"/>
      <c r="V31" s="5"/>
      <c r="Z31" s="73"/>
    </row>
    <row r="32">
      <c r="A32" s="30">
        <v>0.7708333333333334</v>
      </c>
      <c r="B32" s="45" t="s">
        <v>12</v>
      </c>
      <c r="C32" s="70" t="s">
        <v>27</v>
      </c>
      <c r="D32" s="37">
        <f t="shared" si="5"/>
        <v>6279.546</v>
      </c>
      <c r="E32" s="113">
        <v>200.0</v>
      </c>
      <c r="F32" s="38" t="s">
        <v>12</v>
      </c>
      <c r="G32" s="70" t="s">
        <v>27</v>
      </c>
      <c r="H32" s="37">
        <f t="shared" si="6"/>
        <v>6279.546</v>
      </c>
      <c r="I32" s="114">
        <v>200.0</v>
      </c>
      <c r="J32" s="39" t="s">
        <v>12</v>
      </c>
      <c r="K32" s="70" t="s">
        <v>27</v>
      </c>
      <c r="L32" s="37">
        <f t="shared" si="7"/>
        <v>6279.546</v>
      </c>
      <c r="M32" s="113">
        <v>200.0</v>
      </c>
      <c r="N32" s="38" t="s">
        <v>12</v>
      </c>
      <c r="O32" s="70" t="s">
        <v>27</v>
      </c>
      <c r="P32" s="37">
        <f t="shared" si="8"/>
        <v>6279.546</v>
      </c>
      <c r="Q32" s="114">
        <v>200.0</v>
      </c>
      <c r="R32" s="43"/>
      <c r="S32" s="69"/>
      <c r="T32" s="37">
        <f t="shared" si="9"/>
        <v>0</v>
      </c>
      <c r="U32" s="115"/>
      <c r="V32" s="5"/>
      <c r="W32" s="8"/>
      <c r="X32" s="75" t="s">
        <v>19</v>
      </c>
      <c r="Y32" s="76"/>
      <c r="Z32" s="73"/>
    </row>
    <row r="33">
      <c r="A33" s="30">
        <v>0.7916666666666666</v>
      </c>
      <c r="B33" s="45"/>
      <c r="C33" s="69"/>
      <c r="D33" s="37">
        <f t="shared" si="5"/>
        <v>0</v>
      </c>
      <c r="E33" s="113"/>
      <c r="F33" s="38"/>
      <c r="G33" s="69"/>
      <c r="H33" s="37">
        <f t="shared" si="6"/>
        <v>0</v>
      </c>
      <c r="I33" s="114"/>
      <c r="J33" s="39"/>
      <c r="K33" s="69"/>
      <c r="L33" s="37">
        <f t="shared" si="7"/>
        <v>0</v>
      </c>
      <c r="M33" s="113"/>
      <c r="N33" s="38"/>
      <c r="O33" s="69"/>
      <c r="P33" s="37">
        <f t="shared" si="8"/>
        <v>0</v>
      </c>
      <c r="Q33" s="114"/>
      <c r="R33" s="43" t="s">
        <v>11</v>
      </c>
      <c r="S33" s="69"/>
      <c r="T33" s="37">
        <f t="shared" si="9"/>
        <v>0</v>
      </c>
      <c r="U33" s="115"/>
      <c r="V33" s="5"/>
      <c r="W33" s="8"/>
      <c r="X33" s="49" t="s">
        <v>62</v>
      </c>
      <c r="Y33" s="50" t="s">
        <v>17</v>
      </c>
      <c r="Z33" s="73"/>
    </row>
    <row r="34">
      <c r="A34" s="30">
        <v>0.8125</v>
      </c>
      <c r="B34" s="41" t="s">
        <v>52</v>
      </c>
      <c r="C34" s="125" t="s">
        <v>29</v>
      </c>
      <c r="D34" s="37">
        <f t="shared" si="5"/>
        <v>313.9773</v>
      </c>
      <c r="E34" s="113">
        <v>10.0</v>
      </c>
      <c r="F34" s="124" t="s">
        <v>52</v>
      </c>
      <c r="G34" s="125" t="s">
        <v>29</v>
      </c>
      <c r="H34" s="37">
        <f t="shared" si="6"/>
        <v>313.9773</v>
      </c>
      <c r="I34" s="114">
        <v>10.0</v>
      </c>
      <c r="J34" s="36"/>
      <c r="K34" s="72"/>
      <c r="L34" s="37">
        <f t="shared" si="7"/>
        <v>0</v>
      </c>
      <c r="M34" s="113"/>
      <c r="N34" s="40"/>
      <c r="O34" s="44"/>
      <c r="P34" s="37">
        <f t="shared" si="8"/>
        <v>0</v>
      </c>
      <c r="Q34" s="114"/>
      <c r="R34" s="126" t="s">
        <v>58</v>
      </c>
      <c r="S34" s="72"/>
      <c r="T34" s="37">
        <f t="shared" si="9"/>
        <v>0</v>
      </c>
      <c r="U34" s="115"/>
      <c r="V34" s="5"/>
      <c r="W34" s="77" t="s">
        <v>27</v>
      </c>
      <c r="X34" s="78">
        <v>7500.0</v>
      </c>
      <c r="Y34" s="79">
        <f t="shared" ref="Y34:Y38" si="10">sum(B42:U42)/$X$3</f>
        <v>7535.4552</v>
      </c>
      <c r="Z34" s="8"/>
    </row>
    <row r="35">
      <c r="A35" s="30">
        <v>0.8333333333333334</v>
      </c>
      <c r="B35" s="44"/>
      <c r="C35" s="74"/>
      <c r="D35" s="37">
        <f t="shared" si="5"/>
        <v>0</v>
      </c>
      <c r="E35" s="113"/>
      <c r="F35" s="123" t="s">
        <v>60</v>
      </c>
      <c r="G35" s="44"/>
      <c r="H35" s="37">
        <f t="shared" si="6"/>
        <v>0</v>
      </c>
      <c r="I35" s="114"/>
      <c r="J35" s="35"/>
      <c r="K35" s="37"/>
      <c r="L35" s="37">
        <f t="shared" si="7"/>
        <v>0</v>
      </c>
      <c r="M35" s="113"/>
      <c r="N35" s="33"/>
      <c r="O35" s="69"/>
      <c r="P35" s="37">
        <f t="shared" si="8"/>
        <v>0</v>
      </c>
      <c r="Q35" s="114"/>
      <c r="R35" s="35"/>
      <c r="S35" s="37"/>
      <c r="T35" s="37">
        <f t="shared" si="9"/>
        <v>0</v>
      </c>
      <c r="U35" s="115"/>
      <c r="V35" s="5"/>
      <c r="W35" s="80" t="s">
        <v>28</v>
      </c>
      <c r="X35" s="78">
        <v>5000.0</v>
      </c>
      <c r="Y35" s="79">
        <f t="shared" si="10"/>
        <v>2323.43202</v>
      </c>
    </row>
    <row r="36">
      <c r="A36" s="30">
        <v>0.8541666666666666</v>
      </c>
      <c r="B36" s="44"/>
      <c r="C36" s="44"/>
      <c r="D36" s="37">
        <f t="shared" si="5"/>
        <v>0</v>
      </c>
      <c r="E36" s="113"/>
      <c r="F36" s="33"/>
      <c r="G36" s="69"/>
      <c r="H36" s="37">
        <f t="shared" si="6"/>
        <v>0</v>
      </c>
      <c r="I36" s="114"/>
      <c r="J36" s="35"/>
      <c r="K36" s="37"/>
      <c r="L36" s="37">
        <f t="shared" si="7"/>
        <v>0</v>
      </c>
      <c r="M36" s="113"/>
      <c r="N36" s="33"/>
      <c r="O36" s="69"/>
      <c r="P36" s="37">
        <f t="shared" si="8"/>
        <v>0</v>
      </c>
      <c r="Q36" s="114"/>
      <c r="R36" s="35"/>
      <c r="S36" s="69"/>
      <c r="T36" s="37">
        <f t="shared" si="9"/>
        <v>0</v>
      </c>
      <c r="U36" s="115"/>
      <c r="V36" s="5"/>
      <c r="W36" s="81" t="s">
        <v>29</v>
      </c>
      <c r="X36" s="78">
        <v>1500.0</v>
      </c>
      <c r="Y36" s="79">
        <f t="shared" si="10"/>
        <v>659.35233</v>
      </c>
    </row>
    <row r="37">
      <c r="A37" s="16">
        <v>0.875</v>
      </c>
      <c r="B37" s="17"/>
      <c r="C37" s="22"/>
      <c r="D37" s="22">
        <f t="shared" si="5"/>
        <v>0</v>
      </c>
      <c r="E37" s="108"/>
      <c r="F37" s="19"/>
      <c r="G37" s="64"/>
      <c r="H37" s="22">
        <f t="shared" si="6"/>
        <v>0</v>
      </c>
      <c r="I37" s="109"/>
      <c r="J37" s="21"/>
      <c r="K37" s="64"/>
      <c r="L37" s="22">
        <f t="shared" si="7"/>
        <v>0</v>
      </c>
      <c r="M37" s="108"/>
      <c r="N37" s="19"/>
      <c r="O37" s="64"/>
      <c r="P37" s="22">
        <f t="shared" si="8"/>
        <v>0</v>
      </c>
      <c r="Q37" s="109"/>
      <c r="R37" s="21"/>
      <c r="S37" s="64"/>
      <c r="T37" s="22">
        <f t="shared" si="9"/>
        <v>0</v>
      </c>
      <c r="U37" s="122"/>
      <c r="V37" s="5"/>
      <c r="W37" s="82" t="s">
        <v>30</v>
      </c>
      <c r="X37" s="78">
        <v>1000.0</v>
      </c>
      <c r="Y37" s="79">
        <f t="shared" si="10"/>
        <v>0</v>
      </c>
      <c r="Z37" s="8"/>
    </row>
    <row r="38">
      <c r="A38" s="16">
        <v>0.8958333333333334</v>
      </c>
      <c r="B38" s="17"/>
      <c r="C38" s="64"/>
      <c r="D38" s="22">
        <f t="shared" si="5"/>
        <v>0</v>
      </c>
      <c r="E38" s="108"/>
      <c r="F38" s="19"/>
      <c r="G38" s="64"/>
      <c r="H38" s="22">
        <f t="shared" si="6"/>
        <v>0</v>
      </c>
      <c r="I38" s="109"/>
      <c r="J38" s="21"/>
      <c r="K38" s="64"/>
      <c r="L38" s="22">
        <f t="shared" si="7"/>
        <v>0</v>
      </c>
      <c r="M38" s="108"/>
      <c r="N38" s="19"/>
      <c r="O38" s="64"/>
      <c r="P38" s="22">
        <f t="shared" si="8"/>
        <v>0</v>
      </c>
      <c r="Q38" s="109"/>
      <c r="R38" s="21"/>
      <c r="S38" s="64"/>
      <c r="T38" s="22">
        <f t="shared" si="9"/>
        <v>0</v>
      </c>
      <c r="U38" s="122"/>
      <c r="V38" s="5"/>
      <c r="W38" s="83" t="s">
        <v>13</v>
      </c>
      <c r="X38" s="84">
        <v>6500.0</v>
      </c>
      <c r="Y38" s="85">
        <f t="shared" si="10"/>
        <v>4300</v>
      </c>
      <c r="Z38" s="26"/>
    </row>
    <row r="39">
      <c r="A39" s="16">
        <v>0.9166666666666666</v>
      </c>
      <c r="B39" s="17"/>
      <c r="C39" s="64"/>
      <c r="D39" s="22">
        <f t="shared" si="5"/>
        <v>0</v>
      </c>
      <c r="E39" s="108"/>
      <c r="F39" s="19"/>
      <c r="G39" s="64"/>
      <c r="H39" s="22">
        <f t="shared" si="6"/>
        <v>0</v>
      </c>
      <c r="I39" s="109"/>
      <c r="J39" s="21"/>
      <c r="K39" s="64"/>
      <c r="L39" s="22">
        <f t="shared" si="7"/>
        <v>0</v>
      </c>
      <c r="M39" s="108"/>
      <c r="N39" s="19"/>
      <c r="O39" s="64"/>
      <c r="P39" s="22">
        <f t="shared" si="8"/>
        <v>0</v>
      </c>
      <c r="Q39" s="109"/>
      <c r="R39" s="21"/>
      <c r="S39" s="64"/>
      <c r="T39" s="22">
        <f t="shared" si="9"/>
        <v>0</v>
      </c>
      <c r="U39" s="122"/>
      <c r="V39" s="5"/>
      <c r="W39" s="54" t="s">
        <v>31</v>
      </c>
      <c r="X39" s="86">
        <f t="shared" ref="X39:Y39" si="11">sum(X34:X38)</f>
        <v>21500</v>
      </c>
      <c r="Y39" s="86">
        <f t="shared" si="11"/>
        <v>14818.23955</v>
      </c>
      <c r="Z39" s="27"/>
    </row>
    <row r="40">
      <c r="A40" s="16">
        <v>0.9583333333333334</v>
      </c>
      <c r="B40" s="17"/>
      <c r="C40" s="64"/>
      <c r="D40" s="22">
        <f t="shared" si="5"/>
        <v>0</v>
      </c>
      <c r="E40" s="108"/>
      <c r="F40" s="19"/>
      <c r="G40" s="64"/>
      <c r="H40" s="22">
        <f t="shared" si="6"/>
        <v>0</v>
      </c>
      <c r="I40" s="109"/>
      <c r="J40" s="21"/>
      <c r="K40" s="64"/>
      <c r="L40" s="22">
        <f t="shared" si="7"/>
        <v>0</v>
      </c>
      <c r="M40" s="108"/>
      <c r="N40" s="19"/>
      <c r="O40" s="64"/>
      <c r="P40" s="22">
        <f t="shared" si="8"/>
        <v>0</v>
      </c>
      <c r="Q40" s="109"/>
      <c r="R40" s="21"/>
      <c r="S40" s="64"/>
      <c r="T40" s="22">
        <f t="shared" si="9"/>
        <v>0</v>
      </c>
      <c r="U40" s="122"/>
      <c r="V40" s="5"/>
      <c r="W40" s="8"/>
    </row>
    <row r="4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5"/>
      <c r="W41" s="5"/>
      <c r="X41" s="49" t="s">
        <v>16</v>
      </c>
      <c r="Y41" s="50" t="s">
        <v>17</v>
      </c>
      <c r="Z41" s="50" t="s">
        <v>32</v>
      </c>
    </row>
    <row r="42">
      <c r="A42" s="88" t="s">
        <v>27</v>
      </c>
      <c r="B42" s="88"/>
      <c r="C42" s="88" t="s">
        <v>27</v>
      </c>
      <c r="D42" s="89">
        <f t="shared" ref="D42:D45" si="12">SUMIF($C$3:$C$40,C42,$D$3:$D$40)</f>
        <v>6279.546</v>
      </c>
      <c r="E42" s="87"/>
      <c r="F42" s="88"/>
      <c r="G42" s="88" t="s">
        <v>27</v>
      </c>
      <c r="H42" s="89">
        <f t="shared" ref="H42:H45" si="13">SUMIF($G$3:$G$40,G42,$H$3:$H$40)</f>
        <v>9419.319</v>
      </c>
      <c r="I42" s="87"/>
      <c r="J42" s="88"/>
      <c r="K42" s="88" t="s">
        <v>27</v>
      </c>
      <c r="L42" s="89">
        <f t="shared" ref="L42:L45" si="14">SUMIF($K$3:$K$40,K42,$L$3:$L$40)</f>
        <v>9419.319</v>
      </c>
      <c r="M42" s="87"/>
      <c r="N42" s="88"/>
      <c r="O42" s="88" t="s">
        <v>27</v>
      </c>
      <c r="P42" s="89">
        <f t="shared" ref="P42:P45" si="15">SUMIF($O$3:$O$40,O42,$P$3:$P$40)</f>
        <v>9419.319</v>
      </c>
      <c r="Q42" s="87"/>
      <c r="R42" s="88"/>
      <c r="S42" s="88" t="s">
        <v>27</v>
      </c>
      <c r="T42" s="89">
        <f t="shared" ref="T42:T46" si="16">SUMIF($S$3:$S$40,S42,$T$3:$T$40)</f>
        <v>3139.773</v>
      </c>
      <c r="U42" s="87"/>
      <c r="V42" s="5"/>
      <c r="W42" s="77" t="s">
        <v>27</v>
      </c>
      <c r="X42" s="90">
        <f t="shared" ref="X42:X46" si="17">X34*$X$3</f>
        <v>37500</v>
      </c>
      <c r="Y42" s="79">
        <f t="shared" ref="Y42:Y46" si="18">sum(B42:U42)</f>
        <v>37677.276</v>
      </c>
      <c r="Z42" s="79">
        <f t="shared" ref="Z42:Z48" si="19">X42-Y42</f>
        <v>-177.276</v>
      </c>
    </row>
    <row r="43" ht="15.0" customHeight="1">
      <c r="A43" s="91" t="s">
        <v>28</v>
      </c>
      <c r="B43" s="91"/>
      <c r="C43" s="91" t="s">
        <v>28</v>
      </c>
      <c r="D43" s="89">
        <f t="shared" si="12"/>
        <v>0</v>
      </c>
      <c r="E43" s="87"/>
      <c r="F43" s="91"/>
      <c r="G43" s="91" t="s">
        <v>28</v>
      </c>
      <c r="H43" s="89">
        <f t="shared" si="13"/>
        <v>2511.8184</v>
      </c>
      <c r="I43" s="87"/>
      <c r="J43" s="91"/>
      <c r="K43" s="91" t="s">
        <v>28</v>
      </c>
      <c r="L43" s="89">
        <f t="shared" si="14"/>
        <v>6279.546</v>
      </c>
      <c r="M43" s="87"/>
      <c r="N43" s="91"/>
      <c r="O43" s="91" t="s">
        <v>28</v>
      </c>
      <c r="P43" s="89">
        <f t="shared" si="15"/>
        <v>2825.7957</v>
      </c>
      <c r="Q43" s="87"/>
      <c r="R43" s="91"/>
      <c r="S43" s="91" t="s">
        <v>28</v>
      </c>
      <c r="T43" s="89">
        <f t="shared" si="16"/>
        <v>0</v>
      </c>
      <c r="U43" s="87"/>
      <c r="V43" s="5"/>
      <c r="W43" s="80" t="s">
        <v>28</v>
      </c>
      <c r="X43" s="90">
        <f t="shared" si="17"/>
        <v>25000</v>
      </c>
      <c r="Y43" s="79">
        <f t="shared" si="18"/>
        <v>11617.1601</v>
      </c>
      <c r="Z43" s="79">
        <f t="shared" si="19"/>
        <v>13382.8399</v>
      </c>
    </row>
    <row r="44">
      <c r="A44" s="92" t="s">
        <v>29</v>
      </c>
      <c r="B44" s="92"/>
      <c r="C44" s="92" t="s">
        <v>29</v>
      </c>
      <c r="D44" s="89">
        <f t="shared" si="12"/>
        <v>941.9319</v>
      </c>
      <c r="E44" s="87"/>
      <c r="F44" s="92"/>
      <c r="G44" s="92" t="s">
        <v>29</v>
      </c>
      <c r="H44" s="89">
        <f t="shared" si="13"/>
        <v>941.9319</v>
      </c>
      <c r="I44" s="87"/>
      <c r="J44" s="92"/>
      <c r="K44" s="92" t="s">
        <v>29</v>
      </c>
      <c r="L44" s="89">
        <f t="shared" si="14"/>
        <v>784.94325</v>
      </c>
      <c r="M44" s="87"/>
      <c r="N44" s="92"/>
      <c r="O44" s="92" t="s">
        <v>29</v>
      </c>
      <c r="P44" s="89">
        <f t="shared" si="15"/>
        <v>627.9546</v>
      </c>
      <c r="Q44" s="87"/>
      <c r="R44" s="92"/>
      <c r="S44" s="92" t="s">
        <v>29</v>
      </c>
      <c r="T44" s="89">
        <f t="shared" si="16"/>
        <v>0</v>
      </c>
      <c r="U44" s="87"/>
      <c r="V44" s="5"/>
      <c r="W44" s="81" t="s">
        <v>29</v>
      </c>
      <c r="X44" s="90">
        <f t="shared" si="17"/>
        <v>7500</v>
      </c>
      <c r="Y44" s="79">
        <f t="shared" si="18"/>
        <v>3296.76165</v>
      </c>
      <c r="Z44" s="79">
        <f t="shared" si="19"/>
        <v>4203.23835</v>
      </c>
    </row>
    <row r="45">
      <c r="A45" s="93" t="s">
        <v>30</v>
      </c>
      <c r="B45" s="93"/>
      <c r="C45" s="93" t="s">
        <v>30</v>
      </c>
      <c r="D45" s="89">
        <f t="shared" si="12"/>
        <v>0</v>
      </c>
      <c r="E45" s="87"/>
      <c r="F45" s="93"/>
      <c r="G45" s="93" t="s">
        <v>30</v>
      </c>
      <c r="H45" s="89">
        <f t="shared" si="13"/>
        <v>0</v>
      </c>
      <c r="I45" s="87"/>
      <c r="J45" s="93"/>
      <c r="K45" s="93" t="s">
        <v>30</v>
      </c>
      <c r="L45" s="89">
        <f t="shared" si="14"/>
        <v>0</v>
      </c>
      <c r="M45" s="87"/>
      <c r="N45" s="93"/>
      <c r="O45" s="93" t="s">
        <v>30</v>
      </c>
      <c r="P45" s="89">
        <f t="shared" si="15"/>
        <v>0</v>
      </c>
      <c r="Q45" s="87"/>
      <c r="R45" s="93"/>
      <c r="S45" s="93" t="s">
        <v>30</v>
      </c>
      <c r="T45" s="89">
        <f t="shared" si="16"/>
        <v>0</v>
      </c>
      <c r="U45" s="87"/>
      <c r="V45" s="5"/>
      <c r="W45" s="82" t="s">
        <v>30</v>
      </c>
      <c r="X45" s="90">
        <f t="shared" si="17"/>
        <v>5000</v>
      </c>
      <c r="Y45" s="79">
        <f t="shared" si="18"/>
        <v>0</v>
      </c>
      <c r="Z45" s="79">
        <f t="shared" si="19"/>
        <v>5000</v>
      </c>
    </row>
    <row r="46">
      <c r="A46" s="46" t="s">
        <v>13</v>
      </c>
      <c r="B46" s="47" t="s">
        <v>63</v>
      </c>
      <c r="C46" s="46" t="s">
        <v>13</v>
      </c>
      <c r="D46" s="94">
        <v>6500.0</v>
      </c>
      <c r="E46" s="87"/>
      <c r="F46" s="47" t="s">
        <v>64</v>
      </c>
      <c r="G46" s="46" t="s">
        <v>13</v>
      </c>
      <c r="H46" s="94">
        <v>5000.0</v>
      </c>
      <c r="I46" s="87"/>
      <c r="J46" s="47" t="s">
        <v>64</v>
      </c>
      <c r="K46" s="46" t="s">
        <v>13</v>
      </c>
      <c r="L46" s="94">
        <v>5000.0</v>
      </c>
      <c r="M46" s="87"/>
      <c r="N46" s="47" t="s">
        <v>64</v>
      </c>
      <c r="O46" s="46" t="s">
        <v>13</v>
      </c>
      <c r="P46" s="94">
        <v>5000.0</v>
      </c>
      <c r="Q46" s="87"/>
      <c r="R46" s="47"/>
      <c r="S46" s="46" t="s">
        <v>13</v>
      </c>
      <c r="T46" s="94">
        <f t="shared" si="16"/>
        <v>0</v>
      </c>
      <c r="U46" s="87"/>
      <c r="V46" s="5"/>
      <c r="W46" s="83" t="s">
        <v>13</v>
      </c>
      <c r="X46" s="95">
        <f t="shared" si="17"/>
        <v>32500</v>
      </c>
      <c r="Y46" s="85">
        <f t="shared" si="18"/>
        <v>21500</v>
      </c>
      <c r="Z46" s="85">
        <f t="shared" si="19"/>
        <v>11000</v>
      </c>
    </row>
    <row r="47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7"/>
      <c r="V47" s="5"/>
      <c r="W47" s="96" t="s">
        <v>20</v>
      </c>
      <c r="X47" s="97">
        <f>sum(X42:X46)</f>
        <v>107500</v>
      </c>
      <c r="Y47" s="98">
        <f>sum(Y39:Y43)</f>
        <v>64112.67565</v>
      </c>
      <c r="Z47" s="98">
        <f t="shared" si="19"/>
        <v>43387.32435</v>
      </c>
    </row>
    <row r="48">
      <c r="A48" s="99" t="s">
        <v>33</v>
      </c>
      <c r="B48" s="100" t="s">
        <v>34</v>
      </c>
      <c r="C48" s="99" t="s">
        <v>33</v>
      </c>
      <c r="D48" s="94">
        <v>90000.0</v>
      </c>
      <c r="E48" s="87"/>
      <c r="F48" s="100"/>
      <c r="G48" s="99" t="s">
        <v>33</v>
      </c>
      <c r="H48" s="94">
        <f>SUMIF($G$3:$G$40,G48,$H$3:$H$40)</f>
        <v>0</v>
      </c>
      <c r="I48" s="87"/>
      <c r="J48" s="100"/>
      <c r="K48" s="99" t="s">
        <v>33</v>
      </c>
      <c r="L48" s="94">
        <f>SUMIF($K$3:$K$40,K48,$L$3:$L$40)</f>
        <v>0</v>
      </c>
      <c r="M48" s="87"/>
      <c r="N48" s="100"/>
      <c r="O48" s="99" t="s">
        <v>33</v>
      </c>
      <c r="P48" s="94">
        <f>SUMIF($O$3:$O$40,O48,$P$3:$P$40)</f>
        <v>0</v>
      </c>
      <c r="Q48" s="87"/>
      <c r="R48" s="100" t="s">
        <v>35</v>
      </c>
      <c r="S48" s="99" t="s">
        <v>33</v>
      </c>
      <c r="T48" s="94">
        <v>110000.0</v>
      </c>
      <c r="U48" s="87"/>
      <c r="V48" s="5"/>
      <c r="W48" s="101" t="s">
        <v>33</v>
      </c>
      <c r="X48" s="90">
        <v>200000.0</v>
      </c>
      <c r="Y48" s="79">
        <f>sum(B48:U48)</f>
        <v>200000</v>
      </c>
      <c r="Z48" s="79">
        <f t="shared" si="19"/>
        <v>0</v>
      </c>
    </row>
    <row r="49">
      <c r="A49" s="51"/>
      <c r="B49" s="57" t="s">
        <v>20</v>
      </c>
      <c r="D49" s="58">
        <f>sum(D42:D44)</f>
        <v>7221.4779</v>
      </c>
      <c r="E49" s="121"/>
      <c r="F49" s="57" t="s">
        <v>20</v>
      </c>
      <c r="H49" s="58">
        <f>sum(H42:H44)</f>
        <v>12873.0693</v>
      </c>
      <c r="I49" s="121"/>
      <c r="J49" s="57" t="s">
        <v>20</v>
      </c>
      <c r="L49" s="58">
        <f>sum(L42:L44)</f>
        <v>16483.80825</v>
      </c>
      <c r="M49" s="121"/>
      <c r="N49" s="57" t="s">
        <v>20</v>
      </c>
      <c r="P49" s="58">
        <f>sum(P42:P44)</f>
        <v>12873.0693</v>
      </c>
      <c r="Q49" s="121"/>
      <c r="R49" s="57" t="s">
        <v>20</v>
      </c>
      <c r="T49" s="58">
        <f>sum(T42:T44)</f>
        <v>3139.773</v>
      </c>
      <c r="U49" s="121"/>
      <c r="V49" s="48"/>
      <c r="W49" s="54" t="s">
        <v>31</v>
      </c>
      <c r="X49" s="103">
        <f t="shared" ref="X49:Z49" si="20">sum(X47:X48)</f>
        <v>307500</v>
      </c>
      <c r="Y49" s="104">
        <f t="shared" si="20"/>
        <v>264112.6757</v>
      </c>
      <c r="Z49" s="104">
        <f t="shared" si="20"/>
        <v>43387.32435</v>
      </c>
    </row>
  </sheetData>
  <mergeCells count="11">
    <mergeCell ref="F49:G49"/>
    <mergeCell ref="J49:K49"/>
    <mergeCell ref="N49:O49"/>
    <mergeCell ref="R49:S49"/>
    <mergeCell ref="B1:E1"/>
    <mergeCell ref="F1:I1"/>
    <mergeCell ref="J1:M1"/>
    <mergeCell ref="N1:Q1"/>
    <mergeCell ref="R1:U1"/>
    <mergeCell ref="X32:Y32"/>
    <mergeCell ref="B49:C49"/>
  </mergeCells>
  <conditionalFormatting sqref="Z42:Z49">
    <cfRule type="cellIs" dxfId="3" priority="1" operator="lessThan">
      <formula>0</formula>
    </cfRule>
  </conditionalFormatting>
  <dataValidations>
    <dataValidation type="list" allowBlank="1" sqref="C3:C40 G3:G40 K3:K40 O3:O40 S3:S40">
      <formula1>$W$42:$W$46</formula1>
    </dataValidation>
  </dataValidations>
  <hyperlinks>
    <hyperlink r:id="rId1" ref="W7"/>
    <hyperlink r:id="rId2" ref="W9"/>
    <hyperlink r:id="rId3" ref="W11"/>
    <hyperlink r:id="rId4" ref="X30"/>
  </hyperlinks>
  <printOptions/>
  <pageMargins bottom="0.5905511811023622" footer="0.0" header="0.0" left="0.19685039370078738" right="0.0" top="0.5905511811023622"/>
  <pageSetup fitToWidth="0" paperSize="9" cellComments="atEnd" orientation="landscape" pageOrder="overThenDown"/>
  <drawing r:id="rId5"/>
  <tableParts count="1">
    <tablePart r:id="rId7"/>
  </tableParts>
</worksheet>
</file>